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ata" sheetId="1" r:id="rId1"/>
    <sheet name="Statistic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<sst xmlns="http://schemas.openxmlformats.org/spreadsheetml/2006/main" count="128" uniqueCount="51">
  <si>
    <t>Winners Score</t>
  </si>
  <si>
    <t>Losers Score</t>
  </si>
  <si>
    <t>Score Difference</t>
  </si>
  <si>
    <t>EC XXII</t>
  </si>
  <si>
    <t xml:space="preserve">         Campgrounds</t>
  </si>
  <si>
    <t xml:space="preserve">        Grim Dungeons</t>
  </si>
  <si>
    <t xml:space="preserve">         Dreadful Place</t>
  </si>
  <si>
    <t xml:space="preserve">    Realm of Steel Rats</t>
  </si>
  <si>
    <t xml:space="preserve">          Deep Inside</t>
  </si>
  <si>
    <t xml:space="preserve">          Intervention</t>
  </si>
  <si>
    <t xml:space="preserve">           Purgatory</t>
  </si>
  <si>
    <t>Campgrounds</t>
  </si>
  <si>
    <t>Grim Dungeons</t>
  </si>
  <si>
    <t>Dreadful Place</t>
  </si>
  <si>
    <t>Realm of Steel Rats</t>
  </si>
  <si>
    <t>Deep Inside</t>
  </si>
  <si>
    <t>Intervention</t>
  </si>
  <si>
    <t>Purgatory</t>
  </si>
  <si>
    <t>Hidden Fortress</t>
  </si>
  <si>
    <t>Start</t>
  </si>
  <si>
    <t>End</t>
  </si>
  <si>
    <t>Link</t>
  </si>
  <si>
    <t>http://clanbase.ggl.com/warlist.php?lid=11268&amp;post=1</t>
  </si>
  <si>
    <t>drop drop pick pick</t>
  </si>
  <si>
    <t>ESL EMS XII</t>
  </si>
  <si>
    <t>http://www.esl.eu/eu/ems/season7/quakelive/groupstage/results/</t>
  </si>
  <si>
    <t>http://www.esl.eu/eu/ems/season7/quakelive/groupstage/rankings/#/eu/ems/season7/quakelive/playoffs/rankings/</t>
  </si>
  <si>
    <t>pick pick</t>
  </si>
  <si>
    <t>ESH Full Tilt Poker Challenge (Div 1)</t>
  </si>
  <si>
    <t xml:space="preserve">       Hidden Fortress</t>
  </si>
  <si>
    <t>http://www.esportsheaven.net/?page=tournament&amp;action=view&amp;tournament_id=422&amp;content_id=1534</t>
  </si>
  <si>
    <t>http://www.esreality.com/index.php?a=post&amp;id=2030077</t>
  </si>
  <si>
    <t>mg/sg</t>
  </si>
  <si>
    <t>rebalanced</t>
  </si>
  <si>
    <t>EC XXIII</t>
  </si>
  <si>
    <t>http://clanbase.ggl.com/warlist.php?lid=11884&amp;post=1</t>
  </si>
  <si>
    <t>last match</t>
  </si>
  <si>
    <t>Wed 27 Apr, 21:00</t>
  </si>
  <si>
    <t>Overall</t>
  </si>
  <si>
    <t>Avg. Winners Score</t>
  </si>
  <si>
    <t>Avg. Losers Score</t>
  </si>
  <si>
    <t>Avg. Score Diff.</t>
  </si>
  <si>
    <t># Times Played</t>
  </si>
  <si>
    <t>Highest Win</t>
  </si>
  <si>
    <t>Lowest Win</t>
  </si>
  <si>
    <t>Highest Loss</t>
  </si>
  <si>
    <t>Lowest Loss</t>
  </si>
  <si>
    <t>Highest Difference</t>
  </si>
  <si>
    <t>Average Winners Score</t>
  </si>
  <si>
    <t>Average Losers Score</t>
  </si>
  <si>
    <t>Average Score Difference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</si>
</sst>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"/>
    <numFmt numFmtId="167" formatCode="0.00"/>
  </numFmts>
  <fonts count="13">
    <font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22"/>
      <name val="Segoe UI"/>
      <family val="0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5" fillId="0" borderId="0" xfId="0" applyFont="1" applyAlignment="1">
      <alignment horizontal="justify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11" fillId="0" borderId="0" xfId="0" applyFont="1" applyFill="1" applyAlignment="1">
      <alignment horizontal="right"/>
    </xf>
    <xf numFmtId="164" fontId="12" fillId="0" borderId="0" xfId="0" applyFont="1" applyFill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4C19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68"/>
  <sheetViews>
    <sheetView tabSelected="1" workbookViewId="0" topLeftCell="B1">
      <selection activeCell="I37" sqref="I37"/>
    </sheetView>
  </sheetViews>
  <sheetFormatPr defaultColWidth="12.57421875" defaultRowHeight="12.75"/>
  <cols>
    <col min="1" max="16384" width="11.57421875" style="0" customWidth="1"/>
  </cols>
  <sheetData>
    <row r="2" spans="5:22" ht="13.5">
      <c r="E2" s="1" t="s">
        <v>0</v>
      </c>
      <c r="F2" s="1" t="s">
        <v>1</v>
      </c>
      <c r="V2" s="1" t="s">
        <v>2</v>
      </c>
    </row>
    <row r="3" spans="2:29" ht="13.5">
      <c r="B3" s="2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  <c r="O3" s="3" t="s">
        <v>9</v>
      </c>
      <c r="Q3" s="3" t="s">
        <v>10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</row>
    <row r="4" spans="2:28" ht="13.5">
      <c r="B4" s="1" t="s">
        <v>19</v>
      </c>
      <c r="C4" s="1" t="s">
        <v>20</v>
      </c>
      <c r="E4" s="4">
        <v>210</v>
      </c>
      <c r="F4" s="4">
        <v>167</v>
      </c>
      <c r="G4" s="5">
        <v>156</v>
      </c>
      <c r="H4" s="5">
        <v>123</v>
      </c>
      <c r="I4" s="5">
        <v>152</v>
      </c>
      <c r="J4" s="5">
        <v>147</v>
      </c>
      <c r="K4" s="5">
        <v>142</v>
      </c>
      <c r="L4" s="5">
        <v>132</v>
      </c>
      <c r="M4" s="5">
        <v>161</v>
      </c>
      <c r="N4" s="5">
        <v>124</v>
      </c>
      <c r="O4" s="5">
        <v>153</v>
      </c>
      <c r="P4" s="5">
        <v>145</v>
      </c>
      <c r="Q4" s="5">
        <v>136</v>
      </c>
      <c r="R4" s="5">
        <v>105</v>
      </c>
      <c r="V4">
        <f>E4-F4</f>
        <v>43</v>
      </c>
      <c r="W4">
        <f>G4-H4</f>
        <v>33</v>
      </c>
      <c r="X4">
        <f>I4-J4</f>
        <v>5</v>
      </c>
      <c r="Y4">
        <f>K4-L4</f>
        <v>10</v>
      </c>
      <c r="Z4">
        <f>M4-N4</f>
        <v>37</v>
      </c>
      <c r="AA4">
        <f>O4-P4</f>
        <v>8</v>
      </c>
      <c r="AB4">
        <f>Q4-R4</f>
        <v>31</v>
      </c>
    </row>
    <row r="5" spans="2:28" ht="13.5">
      <c r="B5" s="6">
        <v>40463</v>
      </c>
      <c r="C5" s="6">
        <v>40553</v>
      </c>
      <c r="E5" s="4">
        <v>163</v>
      </c>
      <c r="F5" s="4">
        <v>162</v>
      </c>
      <c r="G5" s="5">
        <v>166</v>
      </c>
      <c r="H5" s="5">
        <v>165</v>
      </c>
      <c r="I5" s="5">
        <v>180</v>
      </c>
      <c r="J5" s="5">
        <v>149</v>
      </c>
      <c r="K5" s="5">
        <v>209</v>
      </c>
      <c r="L5" s="5">
        <v>144</v>
      </c>
      <c r="M5" s="5">
        <v>180</v>
      </c>
      <c r="N5" s="5">
        <v>82</v>
      </c>
      <c r="O5" s="5">
        <v>150</v>
      </c>
      <c r="P5" s="5">
        <v>138</v>
      </c>
      <c r="Q5" s="5">
        <v>138</v>
      </c>
      <c r="R5" s="5">
        <v>119</v>
      </c>
      <c r="V5">
        <f>E5-F5</f>
        <v>1</v>
      </c>
      <c r="W5">
        <f>G5-H5</f>
        <v>1</v>
      </c>
      <c r="X5">
        <f>I5-J5</f>
        <v>31</v>
      </c>
      <c r="Y5">
        <f>K5-L5</f>
        <v>65</v>
      </c>
      <c r="Z5">
        <f>M5-N5</f>
        <v>98</v>
      </c>
      <c r="AA5">
        <f>O5-P5</f>
        <v>12</v>
      </c>
      <c r="AB5">
        <f>Q5-R5</f>
        <v>19</v>
      </c>
    </row>
    <row r="6" spans="2:28" ht="13.5">
      <c r="B6" s="1" t="s">
        <v>21</v>
      </c>
      <c r="E6" s="4">
        <v>206</v>
      </c>
      <c r="F6" s="4">
        <v>134</v>
      </c>
      <c r="G6" s="5">
        <v>140</v>
      </c>
      <c r="H6" s="5">
        <v>125</v>
      </c>
      <c r="I6" s="5">
        <v>148</v>
      </c>
      <c r="J6" s="5">
        <v>145</v>
      </c>
      <c r="K6" s="5">
        <v>169</v>
      </c>
      <c r="L6" s="5">
        <v>112</v>
      </c>
      <c r="M6" s="5">
        <v>183</v>
      </c>
      <c r="N6" s="5">
        <v>70</v>
      </c>
      <c r="O6" s="5">
        <v>120</v>
      </c>
      <c r="P6" s="5">
        <v>103</v>
      </c>
      <c r="Q6" s="5">
        <v>167</v>
      </c>
      <c r="R6" s="5">
        <v>104</v>
      </c>
      <c r="V6">
        <f>E6-F6</f>
        <v>72</v>
      </c>
      <c r="W6">
        <f>G6-H6</f>
        <v>15</v>
      </c>
      <c r="X6">
        <f>I6-J6</f>
        <v>3</v>
      </c>
      <c r="Y6">
        <f>K6-L6</f>
        <v>57</v>
      </c>
      <c r="Z6">
        <f>M6-N6</f>
        <v>113</v>
      </c>
      <c r="AA6">
        <f>O6-P6</f>
        <v>17</v>
      </c>
      <c r="AB6">
        <f>Q6-R6</f>
        <v>63</v>
      </c>
    </row>
    <row r="7" spans="2:28" ht="13.5">
      <c r="B7" t="s">
        <v>22</v>
      </c>
      <c r="E7" s="4">
        <v>157</v>
      </c>
      <c r="F7" s="4">
        <v>153</v>
      </c>
      <c r="G7" s="5">
        <v>97</v>
      </c>
      <c r="H7" s="5">
        <v>94</v>
      </c>
      <c r="I7" s="5">
        <v>188</v>
      </c>
      <c r="J7" s="5">
        <v>85</v>
      </c>
      <c r="K7" s="5">
        <v>181</v>
      </c>
      <c r="L7" s="5">
        <v>128</v>
      </c>
      <c r="M7" s="5">
        <v>116</v>
      </c>
      <c r="N7" s="5">
        <v>104</v>
      </c>
      <c r="O7" s="5">
        <v>110</v>
      </c>
      <c r="P7" s="5">
        <v>107</v>
      </c>
      <c r="Q7" s="5">
        <v>166</v>
      </c>
      <c r="R7" s="5">
        <v>119</v>
      </c>
      <c r="V7">
        <f>E7-F7</f>
        <v>4</v>
      </c>
      <c r="W7">
        <f>G7-H7</f>
        <v>3</v>
      </c>
      <c r="X7">
        <f>I7-J7</f>
        <v>103</v>
      </c>
      <c r="Y7">
        <f>K7-L7</f>
        <v>53</v>
      </c>
      <c r="Z7">
        <f>M7-N7</f>
        <v>12</v>
      </c>
      <c r="AA7">
        <f>O7-P7</f>
        <v>3</v>
      </c>
      <c r="AB7">
        <f>Q7-R7</f>
        <v>47</v>
      </c>
    </row>
    <row r="8" spans="5:27" ht="13.5">
      <c r="E8" s="4">
        <v>149</v>
      </c>
      <c r="F8" s="4">
        <v>124</v>
      </c>
      <c r="G8" s="5">
        <v>131</v>
      </c>
      <c r="H8" s="5">
        <v>108</v>
      </c>
      <c r="I8" s="5">
        <v>186</v>
      </c>
      <c r="J8" s="5">
        <v>146</v>
      </c>
      <c r="K8" s="5">
        <v>180</v>
      </c>
      <c r="L8" s="5">
        <v>92</v>
      </c>
      <c r="M8" s="5">
        <v>150</v>
      </c>
      <c r="N8" s="5">
        <v>126</v>
      </c>
      <c r="O8" s="5">
        <v>191</v>
      </c>
      <c r="P8" s="5">
        <v>128</v>
      </c>
      <c r="Q8" s="5"/>
      <c r="R8" s="5"/>
      <c r="V8">
        <f>E8-F8</f>
        <v>25</v>
      </c>
      <c r="W8">
        <f>G8-H8</f>
        <v>23</v>
      </c>
      <c r="X8">
        <f>I8-J8</f>
        <v>40</v>
      </c>
      <c r="Y8">
        <f>K8-L8</f>
        <v>88</v>
      </c>
      <c r="Z8">
        <f>M8-N8</f>
        <v>24</v>
      </c>
      <c r="AA8">
        <f>O8-P8</f>
        <v>63</v>
      </c>
    </row>
    <row r="9" spans="2:27" ht="13.5">
      <c r="B9" t="s">
        <v>23</v>
      </c>
      <c r="E9" s="4">
        <v>191</v>
      </c>
      <c r="F9" s="4">
        <v>144</v>
      </c>
      <c r="G9" s="5">
        <v>131</v>
      </c>
      <c r="H9" s="5">
        <v>97</v>
      </c>
      <c r="I9" s="5">
        <v>147</v>
      </c>
      <c r="J9" s="5">
        <v>127</v>
      </c>
      <c r="K9" s="5">
        <v>140</v>
      </c>
      <c r="L9" s="5">
        <v>128</v>
      </c>
      <c r="M9" s="5">
        <v>126</v>
      </c>
      <c r="N9" s="5">
        <v>116</v>
      </c>
      <c r="O9" s="5">
        <v>169</v>
      </c>
      <c r="P9" s="5">
        <v>130</v>
      </c>
      <c r="Q9" s="5"/>
      <c r="R9" s="5"/>
      <c r="V9">
        <f>E9-F9</f>
        <v>47</v>
      </c>
      <c r="W9">
        <f>G9-H9</f>
        <v>34</v>
      </c>
      <c r="X9">
        <f>I9-J9</f>
        <v>20</v>
      </c>
      <c r="Y9">
        <f>K9-L9</f>
        <v>12</v>
      </c>
      <c r="Z9">
        <f>M9-N9</f>
        <v>10</v>
      </c>
      <c r="AA9">
        <f>O9-P9</f>
        <v>39</v>
      </c>
    </row>
    <row r="10" spans="5:27" ht="13.5">
      <c r="E10" s="4">
        <v>151</v>
      </c>
      <c r="F10" s="4">
        <v>148</v>
      </c>
      <c r="G10" s="5">
        <v>123</v>
      </c>
      <c r="H10" s="5">
        <v>102</v>
      </c>
      <c r="I10" s="5">
        <v>196</v>
      </c>
      <c r="J10" s="5">
        <v>100</v>
      </c>
      <c r="K10" s="5">
        <v>181</v>
      </c>
      <c r="L10" s="5">
        <v>133</v>
      </c>
      <c r="M10" s="5">
        <v>162</v>
      </c>
      <c r="N10" s="5">
        <v>81</v>
      </c>
      <c r="O10" s="5">
        <v>149</v>
      </c>
      <c r="P10" s="5">
        <v>129</v>
      </c>
      <c r="Q10" s="5"/>
      <c r="R10" s="5"/>
      <c r="V10">
        <f>E10-F10</f>
        <v>3</v>
      </c>
      <c r="W10">
        <f>G10-H10</f>
        <v>21</v>
      </c>
      <c r="X10">
        <f>I10-J10</f>
        <v>96</v>
      </c>
      <c r="Y10">
        <f>K10-L10</f>
        <v>48</v>
      </c>
      <c r="Z10">
        <f>M10-N10</f>
        <v>81</v>
      </c>
      <c r="AA10">
        <f>O10-P10</f>
        <v>20</v>
      </c>
    </row>
    <row r="11" spans="5:27" ht="13.5">
      <c r="E11" s="5"/>
      <c r="F11" s="5"/>
      <c r="G11" s="5">
        <v>123</v>
      </c>
      <c r="H11" s="5">
        <v>101</v>
      </c>
      <c r="I11" s="5">
        <v>195</v>
      </c>
      <c r="J11" s="5">
        <v>108</v>
      </c>
      <c r="K11" s="5"/>
      <c r="L11" s="5"/>
      <c r="M11" s="5">
        <v>142</v>
      </c>
      <c r="N11" s="5">
        <v>96</v>
      </c>
      <c r="O11" s="5">
        <v>181</v>
      </c>
      <c r="P11" s="5">
        <v>74</v>
      </c>
      <c r="Q11" s="5"/>
      <c r="R11" s="5"/>
      <c r="W11">
        <f>G11-H11</f>
        <v>22</v>
      </c>
      <c r="X11">
        <f>I11-J11</f>
        <v>87</v>
      </c>
      <c r="Z11">
        <f>M11-N11</f>
        <v>46</v>
      </c>
      <c r="AA11">
        <f>O11-P11</f>
        <v>107</v>
      </c>
    </row>
    <row r="12" spans="5:26" ht="13.5">
      <c r="E12" s="5"/>
      <c r="F12" s="5"/>
      <c r="G12" s="5">
        <v>173</v>
      </c>
      <c r="H12" s="5">
        <v>118</v>
      </c>
      <c r="I12" s="5"/>
      <c r="J12" s="5"/>
      <c r="K12" s="5"/>
      <c r="L12" s="5"/>
      <c r="M12" s="5">
        <v>156</v>
      </c>
      <c r="N12" s="5">
        <v>95</v>
      </c>
      <c r="O12" s="5"/>
      <c r="P12" s="5"/>
      <c r="Q12" s="5"/>
      <c r="R12" s="5"/>
      <c r="W12">
        <f>G12-H12</f>
        <v>55</v>
      </c>
      <c r="Z12">
        <f>M12-N12</f>
        <v>61</v>
      </c>
    </row>
    <row r="13" spans="5:26" ht="13.5">
      <c r="E13" s="5"/>
      <c r="F13" s="5"/>
      <c r="G13" s="5">
        <v>105</v>
      </c>
      <c r="H13" s="5">
        <v>70</v>
      </c>
      <c r="I13" s="5"/>
      <c r="J13" s="5"/>
      <c r="K13" s="5"/>
      <c r="L13" s="5"/>
      <c r="M13" s="5">
        <v>170</v>
      </c>
      <c r="N13" s="5">
        <v>82</v>
      </c>
      <c r="O13" s="5"/>
      <c r="P13" s="5"/>
      <c r="Q13" s="5"/>
      <c r="R13" s="5"/>
      <c r="W13">
        <f>G13-H13</f>
        <v>35</v>
      </c>
      <c r="Z13">
        <f>M13-N13</f>
        <v>88</v>
      </c>
    </row>
    <row r="14" spans="5:26" ht="13.5">
      <c r="E14" s="5"/>
      <c r="F14" s="5"/>
      <c r="G14" s="5">
        <v>112</v>
      </c>
      <c r="H14" s="5">
        <v>106</v>
      </c>
      <c r="I14" s="5"/>
      <c r="J14" s="5"/>
      <c r="K14" s="5"/>
      <c r="L14" s="5"/>
      <c r="M14" s="5">
        <v>149</v>
      </c>
      <c r="N14" s="5">
        <v>92</v>
      </c>
      <c r="O14" s="5"/>
      <c r="P14" s="5"/>
      <c r="Q14" s="5"/>
      <c r="R14" s="5"/>
      <c r="W14">
        <f>G14-H14</f>
        <v>6</v>
      </c>
      <c r="Z14">
        <f>M14-N14</f>
        <v>57</v>
      </c>
    </row>
    <row r="15" spans="5:26" ht="13.5">
      <c r="E15" s="5"/>
      <c r="F15" s="5"/>
      <c r="G15" s="5">
        <v>156</v>
      </c>
      <c r="H15" s="5">
        <v>86</v>
      </c>
      <c r="I15" s="5"/>
      <c r="J15" s="5"/>
      <c r="K15" s="5"/>
      <c r="L15" s="5"/>
      <c r="M15" s="5">
        <v>117</v>
      </c>
      <c r="N15" s="5">
        <v>102</v>
      </c>
      <c r="O15" s="5"/>
      <c r="P15" s="5"/>
      <c r="Q15" s="5"/>
      <c r="R15" s="5"/>
      <c r="W15">
        <f>G15-H15</f>
        <v>70</v>
      </c>
      <c r="Z15">
        <f>M15-N15</f>
        <v>15</v>
      </c>
    </row>
    <row r="16" spans="5:26" ht="13.5">
      <c r="E16" s="5"/>
      <c r="F16" s="5"/>
      <c r="G16" s="5">
        <v>177</v>
      </c>
      <c r="H16" s="5">
        <v>80</v>
      </c>
      <c r="I16" s="5"/>
      <c r="J16" s="5"/>
      <c r="K16" s="5"/>
      <c r="L16" s="5"/>
      <c r="M16" s="5">
        <v>162</v>
      </c>
      <c r="N16" s="5">
        <v>117</v>
      </c>
      <c r="O16" s="5"/>
      <c r="P16" s="5"/>
      <c r="Q16" s="5"/>
      <c r="R16" s="5"/>
      <c r="W16">
        <f>G16-H16</f>
        <v>97</v>
      </c>
      <c r="Z16">
        <f>M16-N16</f>
        <v>45</v>
      </c>
    </row>
    <row r="17" spans="5:26" ht="13.5">
      <c r="E17" s="5"/>
      <c r="F17" s="5"/>
      <c r="G17" s="5"/>
      <c r="H17" s="5"/>
      <c r="I17" s="5"/>
      <c r="J17" s="5"/>
      <c r="K17" s="5"/>
      <c r="L17" s="5"/>
      <c r="M17" s="5">
        <v>234</v>
      </c>
      <c r="N17" s="5">
        <v>89</v>
      </c>
      <c r="O17" s="5"/>
      <c r="P17" s="5"/>
      <c r="Q17" s="5"/>
      <c r="R17" s="5"/>
      <c r="Z17">
        <f>M17-N17</f>
        <v>145</v>
      </c>
    </row>
    <row r="21" spans="2:17" ht="13.5">
      <c r="B21" s="2" t="s">
        <v>24</v>
      </c>
      <c r="E21" s="3" t="s">
        <v>4</v>
      </c>
      <c r="G21" s="3" t="s">
        <v>5</v>
      </c>
      <c r="I21" s="3" t="s">
        <v>6</v>
      </c>
      <c r="K21" s="3" t="s">
        <v>7</v>
      </c>
      <c r="M21" s="3" t="s">
        <v>8</v>
      </c>
      <c r="O21" s="3" t="s">
        <v>9</v>
      </c>
      <c r="Q21" s="3" t="s">
        <v>10</v>
      </c>
    </row>
    <row r="22" spans="5:28" ht="13.5">
      <c r="E22" s="5">
        <v>202</v>
      </c>
      <c r="F22" s="5">
        <v>134</v>
      </c>
      <c r="G22" s="5">
        <v>151</v>
      </c>
      <c r="H22" s="5">
        <v>115</v>
      </c>
      <c r="I22" s="5">
        <v>174</v>
      </c>
      <c r="J22" s="5">
        <v>105</v>
      </c>
      <c r="K22" s="5">
        <v>135</v>
      </c>
      <c r="L22" s="5">
        <v>133</v>
      </c>
      <c r="M22" s="5">
        <v>146</v>
      </c>
      <c r="N22" s="5">
        <v>77</v>
      </c>
      <c r="O22" s="5">
        <v>156</v>
      </c>
      <c r="P22" s="5">
        <v>118</v>
      </c>
      <c r="Q22" s="5">
        <v>183</v>
      </c>
      <c r="R22" s="5">
        <v>139</v>
      </c>
      <c r="V22">
        <f>E22-F22</f>
        <v>68</v>
      </c>
      <c r="W22">
        <f>G22-H22</f>
        <v>36</v>
      </c>
      <c r="X22">
        <f>I22-J22</f>
        <v>69</v>
      </c>
      <c r="Y22">
        <f>K22-L22</f>
        <v>2</v>
      </c>
      <c r="Z22">
        <f>M22-N22</f>
        <v>69</v>
      </c>
      <c r="AA22">
        <f>O22-P22</f>
        <v>38</v>
      </c>
      <c r="AB22">
        <f>Q22-R22</f>
        <v>44</v>
      </c>
    </row>
    <row r="23" spans="2:28" ht="13.5">
      <c r="B23" s="6">
        <v>40470</v>
      </c>
      <c r="C23" s="6">
        <v>40597</v>
      </c>
      <c r="E23" s="5">
        <v>182</v>
      </c>
      <c r="F23" s="5">
        <v>166</v>
      </c>
      <c r="G23" s="5">
        <v>139</v>
      </c>
      <c r="H23" s="5">
        <v>111</v>
      </c>
      <c r="I23" s="5">
        <v>155</v>
      </c>
      <c r="J23" s="5">
        <v>117</v>
      </c>
      <c r="K23" s="5">
        <v>152</v>
      </c>
      <c r="L23" s="5">
        <v>63</v>
      </c>
      <c r="M23" s="5">
        <v>179</v>
      </c>
      <c r="N23" s="5">
        <v>95</v>
      </c>
      <c r="O23" s="5">
        <v>154</v>
      </c>
      <c r="P23" s="5">
        <v>132</v>
      </c>
      <c r="Q23" s="5">
        <v>174</v>
      </c>
      <c r="R23" s="5">
        <v>123</v>
      </c>
      <c r="V23">
        <f>E23-F23</f>
        <v>16</v>
      </c>
      <c r="W23">
        <f>G23-H23</f>
        <v>28</v>
      </c>
      <c r="X23">
        <f>I23-J23</f>
        <v>38</v>
      </c>
      <c r="Y23">
        <f>K23-L23</f>
        <v>89</v>
      </c>
      <c r="Z23">
        <f>M23-N23</f>
        <v>84</v>
      </c>
      <c r="AA23">
        <f>O23-P23</f>
        <v>22</v>
      </c>
      <c r="AB23">
        <f>Q23-R23</f>
        <v>51</v>
      </c>
    </row>
    <row r="24" spans="5:28" ht="13.5">
      <c r="E24" s="5">
        <v>183</v>
      </c>
      <c r="F24" s="5">
        <v>161</v>
      </c>
      <c r="G24" s="5">
        <v>124</v>
      </c>
      <c r="H24" s="5">
        <v>123</v>
      </c>
      <c r="I24" s="5">
        <v>143</v>
      </c>
      <c r="J24" s="5">
        <v>96</v>
      </c>
      <c r="K24" s="5">
        <v>203</v>
      </c>
      <c r="L24" s="5">
        <v>173</v>
      </c>
      <c r="M24" s="5">
        <v>136</v>
      </c>
      <c r="N24" s="5">
        <v>119</v>
      </c>
      <c r="O24" s="5">
        <v>188</v>
      </c>
      <c r="P24" s="5">
        <v>89</v>
      </c>
      <c r="Q24" s="5">
        <v>149</v>
      </c>
      <c r="R24" s="5">
        <v>121</v>
      </c>
      <c r="V24">
        <f>E24-F24</f>
        <v>22</v>
      </c>
      <c r="W24">
        <f>G24-G24</f>
        <v>0</v>
      </c>
      <c r="X24">
        <f>I24-J24</f>
        <v>47</v>
      </c>
      <c r="Y24">
        <f>K24-L24</f>
        <v>30</v>
      </c>
      <c r="Z24">
        <f>M24-N24</f>
        <v>17</v>
      </c>
      <c r="AA24">
        <f>O24-P24</f>
        <v>99</v>
      </c>
      <c r="AB24">
        <f>Q24-R24</f>
        <v>28</v>
      </c>
    </row>
    <row r="25" spans="2:28" ht="13.5">
      <c r="B25" t="s">
        <v>25</v>
      </c>
      <c r="E25" s="5">
        <v>166</v>
      </c>
      <c r="F25" s="5">
        <v>120</v>
      </c>
      <c r="G25" s="5">
        <v>140</v>
      </c>
      <c r="H25" s="5">
        <v>104</v>
      </c>
      <c r="I25" s="5">
        <v>136</v>
      </c>
      <c r="J25" s="5">
        <v>129</v>
      </c>
      <c r="K25" s="5">
        <v>170</v>
      </c>
      <c r="L25" s="5">
        <v>156</v>
      </c>
      <c r="M25" s="5">
        <v>189</v>
      </c>
      <c r="N25" s="5">
        <v>93</v>
      </c>
      <c r="O25" s="5"/>
      <c r="P25" s="5"/>
      <c r="Q25" s="5">
        <v>174</v>
      </c>
      <c r="R25" s="5">
        <v>130</v>
      </c>
      <c r="V25">
        <f>E25-F25</f>
        <v>46</v>
      </c>
      <c r="W25">
        <f>G25-H25</f>
        <v>36</v>
      </c>
      <c r="X25">
        <f>I25-J25</f>
        <v>7</v>
      </c>
      <c r="Y25">
        <f>K25-L25</f>
        <v>14</v>
      </c>
      <c r="Z25">
        <f>M25-N25</f>
        <v>96</v>
      </c>
      <c r="AB25">
        <f>Q25-R25</f>
        <v>44</v>
      </c>
    </row>
    <row r="26" spans="2:28" ht="13.5">
      <c r="B26" t="s">
        <v>26</v>
      </c>
      <c r="E26" s="5">
        <v>159</v>
      </c>
      <c r="F26" s="5">
        <v>156</v>
      </c>
      <c r="G26" s="5">
        <v>139</v>
      </c>
      <c r="H26" s="5">
        <v>130</v>
      </c>
      <c r="I26" s="5">
        <v>180</v>
      </c>
      <c r="J26" s="5">
        <v>159</v>
      </c>
      <c r="K26" s="5">
        <v>150</v>
      </c>
      <c r="L26" s="5">
        <v>147</v>
      </c>
      <c r="M26" s="5">
        <v>172</v>
      </c>
      <c r="N26" s="5">
        <v>71</v>
      </c>
      <c r="O26" s="5"/>
      <c r="P26" s="5"/>
      <c r="Q26" s="5">
        <v>177</v>
      </c>
      <c r="R26" s="5">
        <v>148</v>
      </c>
      <c r="V26">
        <f>E26-F26</f>
        <v>3</v>
      </c>
      <c r="W26">
        <f>G26-H26</f>
        <v>9</v>
      </c>
      <c r="X26">
        <f>I26-J26</f>
        <v>21</v>
      </c>
      <c r="Y26">
        <f>K26-L26</f>
        <v>3</v>
      </c>
      <c r="Z26">
        <f>M26-N26</f>
        <v>101</v>
      </c>
      <c r="AB26">
        <f>Q26-R26</f>
        <v>29</v>
      </c>
    </row>
    <row r="27" spans="1:28" ht="13.5">
      <c r="A27" s="3"/>
      <c r="E27" s="5">
        <v>201</v>
      </c>
      <c r="F27" s="5">
        <v>186</v>
      </c>
      <c r="G27" s="5">
        <v>128</v>
      </c>
      <c r="H27" s="5">
        <v>114</v>
      </c>
      <c r="I27" s="5">
        <v>128</v>
      </c>
      <c r="J27" s="5">
        <v>105</v>
      </c>
      <c r="K27" s="5">
        <v>133</v>
      </c>
      <c r="L27" s="5">
        <v>121</v>
      </c>
      <c r="M27" s="5">
        <v>147</v>
      </c>
      <c r="N27" s="5">
        <v>97</v>
      </c>
      <c r="O27" s="5"/>
      <c r="P27" s="5"/>
      <c r="Q27" s="5">
        <v>172</v>
      </c>
      <c r="R27" s="5">
        <v>143</v>
      </c>
      <c r="V27">
        <f>E27-F27</f>
        <v>15</v>
      </c>
      <c r="W27">
        <f>G27-H27</f>
        <v>14</v>
      </c>
      <c r="X27">
        <f>I27-J27</f>
        <v>23</v>
      </c>
      <c r="Y27">
        <f>K27-L27</f>
        <v>12</v>
      </c>
      <c r="Z27">
        <f>M27-N27</f>
        <v>50</v>
      </c>
      <c r="AB27">
        <f>Q27-R27</f>
        <v>29</v>
      </c>
    </row>
    <row r="28" spans="2:28" ht="13.5">
      <c r="B28" t="s">
        <v>27</v>
      </c>
      <c r="E28" s="5">
        <v>184</v>
      </c>
      <c r="F28" s="5">
        <v>138</v>
      </c>
      <c r="G28" s="5">
        <v>181</v>
      </c>
      <c r="H28" s="5">
        <v>101</v>
      </c>
      <c r="I28" s="5">
        <v>150</v>
      </c>
      <c r="J28" s="5">
        <v>145</v>
      </c>
      <c r="K28" s="5">
        <v>160</v>
      </c>
      <c r="L28" s="5">
        <v>157</v>
      </c>
      <c r="M28" s="5">
        <v>115</v>
      </c>
      <c r="N28" s="5">
        <v>114</v>
      </c>
      <c r="O28" s="5"/>
      <c r="P28" s="5"/>
      <c r="Q28" s="5">
        <v>194</v>
      </c>
      <c r="R28" s="5">
        <v>132</v>
      </c>
      <c r="V28">
        <f>E28-F28</f>
        <v>46</v>
      </c>
      <c r="W28">
        <f>G28-H28</f>
        <v>80</v>
      </c>
      <c r="X28">
        <f>I28-J28</f>
        <v>5</v>
      </c>
      <c r="Y28">
        <f>K28-L28</f>
        <v>3</v>
      </c>
      <c r="Z28">
        <f>M28-N28</f>
        <v>1</v>
      </c>
      <c r="AB28">
        <f>Q28-R28</f>
        <v>62</v>
      </c>
    </row>
    <row r="29" spans="5:28" ht="13.5">
      <c r="E29" s="5">
        <v>189</v>
      </c>
      <c r="F29" s="5">
        <v>144</v>
      </c>
      <c r="G29" s="5">
        <v>147</v>
      </c>
      <c r="H29" s="5">
        <v>110</v>
      </c>
      <c r="I29" s="5"/>
      <c r="J29" s="5"/>
      <c r="K29" s="5"/>
      <c r="L29" s="5"/>
      <c r="M29" s="5">
        <v>129</v>
      </c>
      <c r="N29" s="5">
        <v>119</v>
      </c>
      <c r="O29" s="5"/>
      <c r="P29" s="5"/>
      <c r="Q29" s="5">
        <v>156</v>
      </c>
      <c r="R29" s="5">
        <v>135</v>
      </c>
      <c r="V29">
        <f>E29-F29</f>
        <v>45</v>
      </c>
      <c r="W29">
        <f>G29-H29</f>
        <v>37</v>
      </c>
      <c r="Z29">
        <f>M29-N29</f>
        <v>10</v>
      </c>
      <c r="AB29">
        <f>Q29-R29</f>
        <v>21</v>
      </c>
    </row>
    <row r="30" spans="1:26" ht="13.5">
      <c r="A30" s="3"/>
      <c r="E30" s="5">
        <v>147</v>
      </c>
      <c r="F30" s="5">
        <v>139</v>
      </c>
      <c r="G30" s="5"/>
      <c r="H30" s="5"/>
      <c r="I30" s="5"/>
      <c r="J30" s="5"/>
      <c r="K30" s="5"/>
      <c r="L30" s="5"/>
      <c r="M30" s="5">
        <v>154</v>
      </c>
      <c r="N30" s="5">
        <v>101</v>
      </c>
      <c r="O30" s="5"/>
      <c r="P30" s="5"/>
      <c r="Q30" s="5"/>
      <c r="R30" s="5"/>
      <c r="V30">
        <f>E30-F30</f>
        <v>8</v>
      </c>
      <c r="Z30">
        <f>M30-N30</f>
        <v>53</v>
      </c>
    </row>
    <row r="31" spans="5:26" ht="13.5">
      <c r="E31" s="5">
        <v>153</v>
      </c>
      <c r="F31" s="5">
        <v>143</v>
      </c>
      <c r="G31" s="5"/>
      <c r="H31" s="5"/>
      <c r="I31" s="5"/>
      <c r="J31" s="5"/>
      <c r="K31" s="5"/>
      <c r="L31" s="5"/>
      <c r="M31" s="5">
        <v>119</v>
      </c>
      <c r="N31" s="5">
        <v>114</v>
      </c>
      <c r="O31" s="5"/>
      <c r="P31" s="5"/>
      <c r="Q31" s="5"/>
      <c r="R31" s="5"/>
      <c r="V31">
        <f>E31-F31</f>
        <v>10</v>
      </c>
      <c r="Z31">
        <f>M31-N31</f>
        <v>5</v>
      </c>
    </row>
    <row r="32" spans="5:26" ht="13.5">
      <c r="E32" s="5">
        <v>186</v>
      </c>
      <c r="F32" s="5">
        <v>153</v>
      </c>
      <c r="G32" s="5"/>
      <c r="H32" s="5"/>
      <c r="I32" s="5"/>
      <c r="J32" s="5"/>
      <c r="K32" s="5"/>
      <c r="L32" s="5"/>
      <c r="M32" s="5">
        <v>151</v>
      </c>
      <c r="N32" s="5">
        <v>121</v>
      </c>
      <c r="O32" s="5"/>
      <c r="P32" s="5"/>
      <c r="Q32" s="5"/>
      <c r="R32" s="5"/>
      <c r="V32">
        <f>E32-F32</f>
        <v>33</v>
      </c>
      <c r="Z32">
        <f>M32-N32</f>
        <v>30</v>
      </c>
    </row>
    <row r="33" spans="1:26" ht="13.5">
      <c r="A33" s="3"/>
      <c r="E33" s="5">
        <v>163</v>
      </c>
      <c r="F33" s="5">
        <v>138</v>
      </c>
      <c r="G33" s="5"/>
      <c r="H33" s="5"/>
      <c r="I33" s="5"/>
      <c r="J33" s="5"/>
      <c r="K33" s="5"/>
      <c r="L33" s="5"/>
      <c r="M33" s="5">
        <v>192</v>
      </c>
      <c r="N33" s="5">
        <v>94</v>
      </c>
      <c r="O33" s="5"/>
      <c r="P33" s="5"/>
      <c r="Q33" s="5"/>
      <c r="R33" s="5"/>
      <c r="V33">
        <f>E33-F33</f>
        <v>25</v>
      </c>
      <c r="Z33">
        <f>M33-N33</f>
        <v>98</v>
      </c>
    </row>
    <row r="34" spans="5:26" ht="13.5">
      <c r="E34" s="5"/>
      <c r="F34" s="5"/>
      <c r="G34" s="5"/>
      <c r="H34" s="5"/>
      <c r="I34" s="5"/>
      <c r="J34" s="5"/>
      <c r="K34" s="5"/>
      <c r="L34" s="5"/>
      <c r="M34" s="5">
        <v>172</v>
      </c>
      <c r="N34" s="5">
        <v>152</v>
      </c>
      <c r="O34" s="5"/>
      <c r="P34" s="5"/>
      <c r="Q34" s="5"/>
      <c r="R34" s="5"/>
      <c r="Z34">
        <f>M34-N34</f>
        <v>20</v>
      </c>
    </row>
    <row r="36" ht="13.5">
      <c r="A36" s="3"/>
    </row>
    <row r="38" spans="2:19" ht="13.5">
      <c r="B38" s="2" t="s">
        <v>28</v>
      </c>
      <c r="G38" s="3" t="s">
        <v>5</v>
      </c>
      <c r="I38" s="3" t="s">
        <v>6</v>
      </c>
      <c r="K38" s="3" t="s">
        <v>7</v>
      </c>
      <c r="M38" s="3" t="s">
        <v>8</v>
      </c>
      <c r="O38" s="3" t="s">
        <v>9</v>
      </c>
      <c r="Q38" s="3" t="s">
        <v>10</v>
      </c>
      <c r="S38" s="3" t="s">
        <v>29</v>
      </c>
    </row>
    <row r="39" spans="7:29" ht="13.5">
      <c r="G39" s="5">
        <v>123</v>
      </c>
      <c r="H39" s="5">
        <v>100</v>
      </c>
      <c r="I39" s="5">
        <v>182</v>
      </c>
      <c r="J39" s="5">
        <v>151</v>
      </c>
      <c r="K39" s="5">
        <v>150</v>
      </c>
      <c r="L39" s="5">
        <v>147</v>
      </c>
      <c r="M39" s="5">
        <v>153</v>
      </c>
      <c r="N39" s="5">
        <v>121</v>
      </c>
      <c r="O39" s="5">
        <v>157</v>
      </c>
      <c r="P39" s="5">
        <v>131</v>
      </c>
      <c r="Q39" s="5">
        <v>135</v>
      </c>
      <c r="R39" s="5">
        <v>106</v>
      </c>
      <c r="S39" s="5">
        <v>251</v>
      </c>
      <c r="T39" s="5">
        <v>113</v>
      </c>
      <c r="W39">
        <f>G39-H39</f>
        <v>23</v>
      </c>
      <c r="X39">
        <f>I39-J39</f>
        <v>31</v>
      </c>
      <c r="Y39">
        <f>K39-L39</f>
        <v>3</v>
      </c>
      <c r="Z39">
        <f>M39-N39</f>
        <v>32</v>
      </c>
      <c r="AA39">
        <f>O39-P39</f>
        <v>26</v>
      </c>
      <c r="AB39">
        <f>Q39-R39</f>
        <v>29</v>
      </c>
      <c r="AC39">
        <f>S39-T39</f>
        <v>138</v>
      </c>
    </row>
    <row r="40" spans="2:29" ht="13.5">
      <c r="B40" s="6">
        <v>40549</v>
      </c>
      <c r="C40" s="6">
        <v>40591</v>
      </c>
      <c r="G40" s="5">
        <v>160</v>
      </c>
      <c r="H40" s="5">
        <v>131</v>
      </c>
      <c r="I40" s="5">
        <v>163</v>
      </c>
      <c r="J40" s="5">
        <v>108</v>
      </c>
      <c r="K40" s="5">
        <v>160</v>
      </c>
      <c r="L40" s="5">
        <v>105</v>
      </c>
      <c r="M40" s="5">
        <v>129</v>
      </c>
      <c r="N40" s="5">
        <v>117</v>
      </c>
      <c r="O40" s="5">
        <v>170</v>
      </c>
      <c r="P40" s="5">
        <v>111</v>
      </c>
      <c r="Q40" s="5">
        <v>172</v>
      </c>
      <c r="R40" s="5">
        <v>126</v>
      </c>
      <c r="S40" s="5">
        <v>207</v>
      </c>
      <c r="T40" s="5">
        <v>170</v>
      </c>
      <c r="W40">
        <f>G40-H40</f>
        <v>29</v>
      </c>
      <c r="X40">
        <f>I40-J40</f>
        <v>55</v>
      </c>
      <c r="Y40">
        <f>K40-L40</f>
        <v>55</v>
      </c>
      <c r="Z40">
        <f>M40-N40</f>
        <v>12</v>
      </c>
      <c r="AA40">
        <f>O40-P40</f>
        <v>59</v>
      </c>
      <c r="AB40">
        <f>Q40-R40</f>
        <v>46</v>
      </c>
      <c r="AC40">
        <f>S40-T40</f>
        <v>37</v>
      </c>
    </row>
    <row r="41" spans="7:29" ht="13.5">
      <c r="G41" s="5">
        <v>153</v>
      </c>
      <c r="H41" s="5">
        <v>131</v>
      </c>
      <c r="I41" s="5">
        <v>180</v>
      </c>
      <c r="J41" s="5">
        <v>142</v>
      </c>
      <c r="K41" s="5">
        <v>142</v>
      </c>
      <c r="L41" s="5">
        <v>98</v>
      </c>
      <c r="M41" s="5">
        <v>87</v>
      </c>
      <c r="N41" s="5">
        <v>84</v>
      </c>
      <c r="O41" s="5">
        <v>173</v>
      </c>
      <c r="P41" s="5">
        <v>154</v>
      </c>
      <c r="Q41" s="5">
        <v>164</v>
      </c>
      <c r="R41" s="5">
        <v>156</v>
      </c>
      <c r="S41" s="5">
        <v>233</v>
      </c>
      <c r="T41" s="5">
        <v>161</v>
      </c>
      <c r="W41">
        <f>G41-H41</f>
        <v>22</v>
      </c>
      <c r="X41">
        <f>I41-J41</f>
        <v>38</v>
      </c>
      <c r="Y41">
        <f>K41-L41</f>
        <v>44</v>
      </c>
      <c r="Z41">
        <f>M41-N41</f>
        <v>3</v>
      </c>
      <c r="AA41">
        <f>O41-P41</f>
        <v>19</v>
      </c>
      <c r="AB41">
        <f>Q41-R41</f>
        <v>8</v>
      </c>
      <c r="AC41">
        <f>S41-T41</f>
        <v>72</v>
      </c>
    </row>
    <row r="42" spans="2:29" ht="13.5">
      <c r="B42" t="s">
        <v>30</v>
      </c>
      <c r="G42" s="5">
        <v>176</v>
      </c>
      <c r="H42" s="5">
        <v>127</v>
      </c>
      <c r="I42" s="5">
        <v>182</v>
      </c>
      <c r="J42" s="5">
        <v>114</v>
      </c>
      <c r="K42" s="5">
        <v>134</v>
      </c>
      <c r="L42" s="5">
        <v>96</v>
      </c>
      <c r="M42" s="5">
        <v>125</v>
      </c>
      <c r="N42" s="5">
        <v>116</v>
      </c>
      <c r="O42" s="5">
        <v>172</v>
      </c>
      <c r="P42" s="5">
        <v>122</v>
      </c>
      <c r="Q42" s="5">
        <v>140</v>
      </c>
      <c r="R42" s="5">
        <v>130</v>
      </c>
      <c r="S42" s="5">
        <v>284</v>
      </c>
      <c r="T42" s="5">
        <v>116</v>
      </c>
      <c r="W42">
        <f>G42-H42</f>
        <v>49</v>
      </c>
      <c r="X42">
        <f>I42-J42</f>
        <v>68</v>
      </c>
      <c r="Y42">
        <f>K42-L42</f>
        <v>38</v>
      </c>
      <c r="Z42">
        <f>M42-N42</f>
        <v>9</v>
      </c>
      <c r="AA42">
        <f>O42-P42</f>
        <v>50</v>
      </c>
      <c r="AB42">
        <f>Q42-R42</f>
        <v>10</v>
      </c>
      <c r="AC42">
        <f>S42-T42</f>
        <v>168</v>
      </c>
    </row>
    <row r="43" spans="2:29" ht="13.5">
      <c r="B43" t="s">
        <v>31</v>
      </c>
      <c r="G43" s="5">
        <v>152</v>
      </c>
      <c r="H43" s="5">
        <v>123</v>
      </c>
      <c r="I43" s="5">
        <v>165</v>
      </c>
      <c r="J43" s="5">
        <v>82</v>
      </c>
      <c r="K43" s="5">
        <v>157</v>
      </c>
      <c r="L43" s="5">
        <v>155</v>
      </c>
      <c r="M43" s="5">
        <v>158</v>
      </c>
      <c r="N43" s="5">
        <v>112</v>
      </c>
      <c r="O43" s="5">
        <v>133</v>
      </c>
      <c r="P43" s="5">
        <v>125</v>
      </c>
      <c r="Q43" s="5">
        <v>167</v>
      </c>
      <c r="R43" s="5">
        <v>101</v>
      </c>
      <c r="S43" s="5">
        <v>238</v>
      </c>
      <c r="T43" s="5">
        <v>123</v>
      </c>
      <c r="W43">
        <f>G43-H43</f>
        <v>29</v>
      </c>
      <c r="X43">
        <f>I43-J43</f>
        <v>83</v>
      </c>
      <c r="Y43">
        <f>K43-L43</f>
        <v>2</v>
      </c>
      <c r="Z43">
        <f>M43-N43</f>
        <v>46</v>
      </c>
      <c r="AA43">
        <f>O43-P43</f>
        <v>8</v>
      </c>
      <c r="AB43">
        <f>Q43-R43</f>
        <v>66</v>
      </c>
      <c r="AC43">
        <f>S43-T43</f>
        <v>115</v>
      </c>
    </row>
    <row r="44" spans="7:29" ht="13.5">
      <c r="G44" s="5">
        <v>125</v>
      </c>
      <c r="H44" s="5">
        <v>96</v>
      </c>
      <c r="I44" s="5">
        <v>176</v>
      </c>
      <c r="J44" s="5">
        <v>94</v>
      </c>
      <c r="K44" s="5">
        <v>175</v>
      </c>
      <c r="L44" s="5">
        <v>153</v>
      </c>
      <c r="M44" s="5">
        <v>160</v>
      </c>
      <c r="N44" s="5">
        <v>120</v>
      </c>
      <c r="O44" s="5">
        <v>153</v>
      </c>
      <c r="P44" s="5">
        <v>145</v>
      </c>
      <c r="Q44" s="5">
        <v>153</v>
      </c>
      <c r="R44" s="5">
        <v>147</v>
      </c>
      <c r="S44" s="5">
        <v>216</v>
      </c>
      <c r="T44" s="5">
        <v>145</v>
      </c>
      <c r="W44">
        <f>G44-H44</f>
        <v>29</v>
      </c>
      <c r="X44">
        <f>I44-J44</f>
        <v>82</v>
      </c>
      <c r="Y44">
        <f>K44-L44</f>
        <v>22</v>
      </c>
      <c r="Z44">
        <f>M44-N44</f>
        <v>40</v>
      </c>
      <c r="AA44">
        <f>O44-P44</f>
        <v>8</v>
      </c>
      <c r="AB44">
        <f>Q44-R44</f>
        <v>6</v>
      </c>
      <c r="AC44">
        <f>S44-T44</f>
        <v>71</v>
      </c>
    </row>
    <row r="45" spans="2:29" ht="13.5">
      <c r="B45" t="s">
        <v>23</v>
      </c>
      <c r="G45" s="5">
        <v>123</v>
      </c>
      <c r="H45" s="5">
        <v>92</v>
      </c>
      <c r="I45" s="5">
        <v>148</v>
      </c>
      <c r="J45" s="5">
        <v>136</v>
      </c>
      <c r="K45" s="5">
        <v>140</v>
      </c>
      <c r="L45" s="5">
        <v>132</v>
      </c>
      <c r="M45" s="5">
        <v>140</v>
      </c>
      <c r="N45" s="5">
        <v>93</v>
      </c>
      <c r="O45" s="5">
        <v>155</v>
      </c>
      <c r="P45" s="5">
        <v>121</v>
      </c>
      <c r="Q45" s="5">
        <v>139</v>
      </c>
      <c r="R45" s="5">
        <v>122</v>
      </c>
      <c r="S45" s="5">
        <v>198</v>
      </c>
      <c r="T45" s="5">
        <v>163</v>
      </c>
      <c r="W45">
        <f>G45-H45</f>
        <v>31</v>
      </c>
      <c r="X45">
        <f>I45-J45</f>
        <v>12</v>
      </c>
      <c r="Y45">
        <f>K45-L45</f>
        <v>8</v>
      </c>
      <c r="Z45">
        <f>M45-N45</f>
        <v>47</v>
      </c>
      <c r="AA45">
        <f>O45-P45</f>
        <v>34</v>
      </c>
      <c r="AB45">
        <f>Q45-R45</f>
        <v>17</v>
      </c>
      <c r="AC45">
        <f>S45-T45</f>
        <v>35</v>
      </c>
    </row>
    <row r="46" spans="7:29" ht="13.5">
      <c r="G46" s="5">
        <v>142</v>
      </c>
      <c r="H46" s="5">
        <v>136</v>
      </c>
      <c r="I46" s="5">
        <v>161</v>
      </c>
      <c r="J46" s="5">
        <v>88</v>
      </c>
      <c r="K46" s="5">
        <v>168</v>
      </c>
      <c r="L46" s="5">
        <v>121</v>
      </c>
      <c r="M46" s="5">
        <v>165</v>
      </c>
      <c r="N46" s="5">
        <v>130</v>
      </c>
      <c r="O46" s="5"/>
      <c r="P46" s="5"/>
      <c r="Q46" s="5">
        <v>147</v>
      </c>
      <c r="R46" s="5">
        <v>113</v>
      </c>
      <c r="S46" s="5">
        <v>220</v>
      </c>
      <c r="T46" s="5">
        <v>158</v>
      </c>
      <c r="W46">
        <f>G46-H46</f>
        <v>6</v>
      </c>
      <c r="X46">
        <f>I46-J46</f>
        <v>73</v>
      </c>
      <c r="Y46">
        <f>K46-L46</f>
        <v>47</v>
      </c>
      <c r="Z46">
        <f>M46-N46</f>
        <v>35</v>
      </c>
      <c r="AB46">
        <f>Q46-R46</f>
        <v>34</v>
      </c>
      <c r="AC46">
        <f>S46-T46</f>
        <v>62</v>
      </c>
    </row>
    <row r="47" spans="7:29" ht="13.5">
      <c r="G47" s="5">
        <v>151</v>
      </c>
      <c r="H47" s="5">
        <v>103</v>
      </c>
      <c r="I47" s="5">
        <v>129</v>
      </c>
      <c r="J47" s="5">
        <v>118</v>
      </c>
      <c r="K47" s="5">
        <v>166</v>
      </c>
      <c r="L47" s="5">
        <v>139</v>
      </c>
      <c r="M47" s="5">
        <v>120</v>
      </c>
      <c r="N47" s="5">
        <v>87</v>
      </c>
      <c r="O47" s="5"/>
      <c r="P47" s="5"/>
      <c r="Q47" s="5">
        <v>145</v>
      </c>
      <c r="R47" s="5">
        <v>106</v>
      </c>
      <c r="S47" s="5">
        <v>215</v>
      </c>
      <c r="T47" s="5">
        <v>187</v>
      </c>
      <c r="W47">
        <f>G47-H47</f>
        <v>48</v>
      </c>
      <c r="X47">
        <f>I47-J47</f>
        <v>11</v>
      </c>
      <c r="Y47">
        <f>K47-L47</f>
        <v>27</v>
      </c>
      <c r="Z47">
        <f>M47-N47</f>
        <v>33</v>
      </c>
      <c r="AB47">
        <f>Q47-R47</f>
        <v>39</v>
      </c>
      <c r="AC47">
        <f>S47-T47</f>
        <v>28</v>
      </c>
    </row>
    <row r="48" spans="7:29" ht="13.5">
      <c r="G48" s="5">
        <v>132</v>
      </c>
      <c r="H48" s="5">
        <v>126</v>
      </c>
      <c r="I48" s="5"/>
      <c r="J48" s="5"/>
      <c r="K48" s="5">
        <v>112</v>
      </c>
      <c r="L48" s="5">
        <v>87</v>
      </c>
      <c r="M48" s="5">
        <v>142</v>
      </c>
      <c r="N48" s="5">
        <v>131</v>
      </c>
      <c r="O48" s="5"/>
      <c r="P48" s="5"/>
      <c r="Q48" s="5">
        <v>142</v>
      </c>
      <c r="R48" s="5">
        <v>127</v>
      </c>
      <c r="S48" s="5">
        <v>194</v>
      </c>
      <c r="T48" s="5">
        <v>140</v>
      </c>
      <c r="W48">
        <f>G48-H48</f>
        <v>6</v>
      </c>
      <c r="Y48">
        <f>K48-L48</f>
        <v>25</v>
      </c>
      <c r="Z48">
        <f>M48-N48</f>
        <v>11</v>
      </c>
      <c r="AB48">
        <f>Q48-R48</f>
        <v>15</v>
      </c>
      <c r="AC48">
        <f>S48-T48</f>
        <v>54</v>
      </c>
    </row>
    <row r="49" spans="7:29" ht="13.5">
      <c r="G49" s="5"/>
      <c r="H49" s="5"/>
      <c r="I49" s="5"/>
      <c r="J49" s="5"/>
      <c r="K49" s="5">
        <v>163</v>
      </c>
      <c r="L49" s="5">
        <v>135</v>
      </c>
      <c r="M49" s="5">
        <v>125</v>
      </c>
      <c r="N49" s="5">
        <v>91</v>
      </c>
      <c r="O49" s="5"/>
      <c r="P49" s="5"/>
      <c r="Q49" s="5">
        <v>133</v>
      </c>
      <c r="R49" s="5">
        <v>131</v>
      </c>
      <c r="S49" s="5">
        <v>191</v>
      </c>
      <c r="T49" s="5">
        <v>153</v>
      </c>
      <c r="Y49">
        <f>K49-L49</f>
        <v>28</v>
      </c>
      <c r="Z49">
        <f>M49-N49</f>
        <v>34</v>
      </c>
      <c r="AB49">
        <f>Q49-R49</f>
        <v>2</v>
      </c>
      <c r="AC49">
        <f>S49-T49</f>
        <v>38</v>
      </c>
    </row>
    <row r="50" spans="7:28" ht="13.5">
      <c r="G50" s="5"/>
      <c r="H50" s="5"/>
      <c r="I50" s="5"/>
      <c r="J50" s="5"/>
      <c r="K50" s="5">
        <v>154</v>
      </c>
      <c r="L50" s="5">
        <v>131</v>
      </c>
      <c r="M50" s="5">
        <v>153</v>
      </c>
      <c r="N50" s="5">
        <v>115</v>
      </c>
      <c r="O50" s="5"/>
      <c r="P50" s="5"/>
      <c r="Q50" s="5">
        <v>152</v>
      </c>
      <c r="R50" s="5">
        <v>111</v>
      </c>
      <c r="S50" s="5"/>
      <c r="T50" s="5"/>
      <c r="Y50">
        <f>K50-L50</f>
        <v>23</v>
      </c>
      <c r="Z50">
        <f>M50-N50</f>
        <v>38</v>
      </c>
      <c r="AB50">
        <f>Q50-R50</f>
        <v>41</v>
      </c>
    </row>
    <row r="51" spans="7:28" ht="13.5">
      <c r="G51" s="5"/>
      <c r="H51" s="5"/>
      <c r="I51" s="5"/>
      <c r="J51" s="5"/>
      <c r="K51" s="5">
        <v>137</v>
      </c>
      <c r="L51" s="5">
        <v>113</v>
      </c>
      <c r="M51" s="5">
        <v>132</v>
      </c>
      <c r="N51" s="5">
        <v>109</v>
      </c>
      <c r="O51" s="5"/>
      <c r="P51" s="5"/>
      <c r="Q51" s="5">
        <v>141</v>
      </c>
      <c r="R51" s="5">
        <v>105</v>
      </c>
      <c r="S51" s="5"/>
      <c r="T51" s="5"/>
      <c r="Y51">
        <f>K51-L51</f>
        <v>24</v>
      </c>
      <c r="Z51">
        <f>M51-N51</f>
        <v>23</v>
      </c>
      <c r="AB51">
        <f>Q51-R51</f>
        <v>36</v>
      </c>
    </row>
    <row r="52" spans="7:26" ht="13.5">
      <c r="G52" s="5"/>
      <c r="H52" s="5"/>
      <c r="I52" s="5"/>
      <c r="J52" s="5"/>
      <c r="K52" s="5">
        <v>175</v>
      </c>
      <c r="L52" s="5">
        <v>101</v>
      </c>
      <c r="M52" s="5">
        <v>130</v>
      </c>
      <c r="N52" s="5">
        <v>85</v>
      </c>
      <c r="O52" s="5"/>
      <c r="P52" s="5"/>
      <c r="Q52" s="5"/>
      <c r="R52" s="5"/>
      <c r="S52" s="5"/>
      <c r="T52" s="5"/>
      <c r="Y52">
        <f>K52-L52</f>
        <v>74</v>
      </c>
      <c r="Z52">
        <f>M52-N52</f>
        <v>45</v>
      </c>
    </row>
    <row r="53" spans="7:26" ht="13.5">
      <c r="G53" s="5"/>
      <c r="H53" s="5"/>
      <c r="I53" s="5"/>
      <c r="J53" s="5"/>
      <c r="K53" s="5">
        <v>153</v>
      </c>
      <c r="L53" s="5">
        <v>118</v>
      </c>
      <c r="M53" s="5">
        <v>151</v>
      </c>
      <c r="N53" s="5">
        <v>59</v>
      </c>
      <c r="O53" s="5"/>
      <c r="P53" s="5"/>
      <c r="Q53" s="5"/>
      <c r="R53" s="5"/>
      <c r="S53" s="5"/>
      <c r="T53" s="5"/>
      <c r="Y53">
        <f>K53-L53</f>
        <v>35</v>
      </c>
      <c r="Z53">
        <f>M53-N53</f>
        <v>92</v>
      </c>
    </row>
    <row r="54" spans="7:26" ht="13.5">
      <c r="G54" s="5"/>
      <c r="H54" s="5"/>
      <c r="I54" s="5"/>
      <c r="J54" s="5"/>
      <c r="K54" s="5"/>
      <c r="L54" s="5"/>
      <c r="M54" s="5">
        <v>137</v>
      </c>
      <c r="N54" s="5">
        <v>129</v>
      </c>
      <c r="O54" s="5"/>
      <c r="P54" s="5"/>
      <c r="Q54" s="5"/>
      <c r="R54" s="5"/>
      <c r="S54" s="5"/>
      <c r="T54" s="5"/>
      <c r="Z54">
        <f>M54-N54</f>
        <v>8</v>
      </c>
    </row>
    <row r="55" spans="2:4" ht="13.5">
      <c r="B55" s="7">
        <v>40576</v>
      </c>
      <c r="C55" s="8" t="s">
        <v>32</v>
      </c>
      <c r="D55" s="1" t="s">
        <v>33</v>
      </c>
    </row>
    <row r="58" spans="2:19" ht="13.5">
      <c r="B58" s="2" t="s">
        <v>34</v>
      </c>
      <c r="G58" s="3" t="s">
        <v>5</v>
      </c>
      <c r="I58" s="3" t="s">
        <v>6</v>
      </c>
      <c r="K58" s="3" t="s">
        <v>7</v>
      </c>
      <c r="M58" s="3" t="s">
        <v>8</v>
      </c>
      <c r="O58" s="3" t="s">
        <v>9</v>
      </c>
      <c r="Q58" s="3" t="s">
        <v>10</v>
      </c>
      <c r="S58" s="3" t="s">
        <v>29</v>
      </c>
    </row>
    <row r="59" spans="7:29" ht="13.5">
      <c r="G59" s="5">
        <v>99</v>
      </c>
      <c r="H59" s="5">
        <v>87</v>
      </c>
      <c r="I59" s="5">
        <v>140</v>
      </c>
      <c r="J59" s="5">
        <v>115</v>
      </c>
      <c r="K59" s="5">
        <v>142</v>
      </c>
      <c r="L59" s="5">
        <v>118</v>
      </c>
      <c r="M59" s="5">
        <v>153</v>
      </c>
      <c r="N59" s="5">
        <v>87</v>
      </c>
      <c r="O59" s="5">
        <v>138</v>
      </c>
      <c r="P59" s="5">
        <v>134</v>
      </c>
      <c r="Q59" s="5">
        <v>127</v>
      </c>
      <c r="R59" s="5">
        <v>105</v>
      </c>
      <c r="S59" s="5">
        <v>202</v>
      </c>
      <c r="T59" s="5">
        <v>163</v>
      </c>
      <c r="W59">
        <f>G59-H59</f>
        <v>12</v>
      </c>
      <c r="X59">
        <f>I59-J59</f>
        <v>25</v>
      </c>
      <c r="Y59">
        <f>K59-L59</f>
        <v>24</v>
      </c>
      <c r="Z59">
        <f>M59-N59</f>
        <v>66</v>
      </c>
      <c r="AA59">
        <f>O59-P59</f>
        <v>4</v>
      </c>
      <c r="AB59">
        <f>Q59-R59</f>
        <v>22</v>
      </c>
      <c r="AC59">
        <f>S59-T59</f>
        <v>39</v>
      </c>
    </row>
    <row r="60" spans="2:28" ht="13.5">
      <c r="B60" s="6">
        <v>40636</v>
      </c>
      <c r="G60" s="5">
        <v>117</v>
      </c>
      <c r="H60" s="5">
        <v>98</v>
      </c>
      <c r="I60" s="5">
        <v>198</v>
      </c>
      <c r="J60" s="5">
        <v>117</v>
      </c>
      <c r="K60" s="5">
        <v>192</v>
      </c>
      <c r="L60" s="5">
        <v>111</v>
      </c>
      <c r="M60" s="5">
        <v>148</v>
      </c>
      <c r="N60" s="5">
        <v>102</v>
      </c>
      <c r="O60" s="5">
        <v>159</v>
      </c>
      <c r="P60" s="5">
        <v>116</v>
      </c>
      <c r="Q60" s="5">
        <v>130</v>
      </c>
      <c r="R60" s="5">
        <v>117</v>
      </c>
      <c r="S60" s="5"/>
      <c r="T60" s="5"/>
      <c r="W60">
        <f>G60-H60</f>
        <v>19</v>
      </c>
      <c r="X60">
        <f>I60-J60</f>
        <v>81</v>
      </c>
      <c r="Y60">
        <f>K60-L60</f>
        <v>81</v>
      </c>
      <c r="Z60">
        <f>M60-N60</f>
        <v>46</v>
      </c>
      <c r="AA60">
        <f>O60-P60</f>
        <v>43</v>
      </c>
      <c r="AB60">
        <f>Q60-R60</f>
        <v>13</v>
      </c>
    </row>
    <row r="61" spans="7:28" ht="13.5">
      <c r="G61" s="5">
        <v>127</v>
      </c>
      <c r="H61" s="5">
        <v>79</v>
      </c>
      <c r="I61" s="5">
        <v>149</v>
      </c>
      <c r="J61" s="5">
        <v>137</v>
      </c>
      <c r="K61" s="5"/>
      <c r="L61" s="5"/>
      <c r="M61" s="5">
        <v>117</v>
      </c>
      <c r="N61" s="5">
        <v>114</v>
      </c>
      <c r="O61" s="5">
        <v>158</v>
      </c>
      <c r="P61" s="5">
        <v>114</v>
      </c>
      <c r="Q61" s="5">
        <v>132</v>
      </c>
      <c r="R61" s="5">
        <v>125</v>
      </c>
      <c r="S61" s="5"/>
      <c r="T61" s="5"/>
      <c r="W61">
        <f>G61-H61</f>
        <v>48</v>
      </c>
      <c r="X61">
        <f>I61-J61</f>
        <v>12</v>
      </c>
      <c r="Z61">
        <f>M61-N61</f>
        <v>3</v>
      </c>
      <c r="AA61">
        <f>O61-P61</f>
        <v>44</v>
      </c>
      <c r="AB61">
        <f>Q61-R61</f>
        <v>7</v>
      </c>
    </row>
    <row r="62" spans="2:28" ht="13.5">
      <c r="B62" t="s">
        <v>35</v>
      </c>
      <c r="G62" s="5">
        <v>121</v>
      </c>
      <c r="H62" s="5">
        <v>102</v>
      </c>
      <c r="I62" s="5">
        <v>129</v>
      </c>
      <c r="J62" s="5">
        <v>105</v>
      </c>
      <c r="K62" s="5"/>
      <c r="L62" s="5"/>
      <c r="M62" s="5">
        <v>150</v>
      </c>
      <c r="N62" s="5">
        <v>97</v>
      </c>
      <c r="O62" s="5">
        <v>147</v>
      </c>
      <c r="P62" s="5">
        <v>119</v>
      </c>
      <c r="Q62" s="5">
        <v>159</v>
      </c>
      <c r="R62" s="5">
        <v>147</v>
      </c>
      <c r="S62" s="5"/>
      <c r="T62" s="5"/>
      <c r="W62">
        <f>G62-H62</f>
        <v>19</v>
      </c>
      <c r="X62">
        <f>I62-J62</f>
        <v>24</v>
      </c>
      <c r="Z62">
        <f>M62-N62</f>
        <v>53</v>
      </c>
      <c r="AA62">
        <f>O62-P62</f>
        <v>28</v>
      </c>
      <c r="AB62">
        <f>Q62-R62</f>
        <v>12</v>
      </c>
    </row>
    <row r="63" spans="2:28" ht="13.5">
      <c r="B63" s="3"/>
      <c r="G63" s="5">
        <v>153</v>
      </c>
      <c r="H63" s="5">
        <v>136</v>
      </c>
      <c r="I63" s="5">
        <v>168</v>
      </c>
      <c r="J63" s="5">
        <v>164</v>
      </c>
      <c r="K63" s="5"/>
      <c r="L63" s="5"/>
      <c r="M63" s="5">
        <v>158</v>
      </c>
      <c r="N63" s="5">
        <v>119</v>
      </c>
      <c r="O63" s="5">
        <v>114</v>
      </c>
      <c r="P63" s="5">
        <v>111</v>
      </c>
      <c r="Q63" s="5">
        <v>138</v>
      </c>
      <c r="R63" s="5">
        <v>124</v>
      </c>
      <c r="S63" s="5"/>
      <c r="T63" s="5"/>
      <c r="W63">
        <f>G63-H63</f>
        <v>17</v>
      </c>
      <c r="X63">
        <f>I63-J63</f>
        <v>4</v>
      </c>
      <c r="Z63">
        <f>M63-N63</f>
        <v>39</v>
      </c>
      <c r="AA63">
        <f>O63-P63</f>
        <v>3</v>
      </c>
      <c r="AB63">
        <f>Q63-R63</f>
        <v>14</v>
      </c>
    </row>
    <row r="64" spans="2:26" ht="13.5">
      <c r="B64" t="s">
        <v>23</v>
      </c>
      <c r="G64" s="5">
        <v>178</v>
      </c>
      <c r="H64" s="5">
        <v>116</v>
      </c>
      <c r="I64" s="5">
        <v>152</v>
      </c>
      <c r="J64" s="5">
        <v>123</v>
      </c>
      <c r="K64" s="5"/>
      <c r="L64" s="5"/>
      <c r="M64" s="5">
        <v>132</v>
      </c>
      <c r="N64" s="5">
        <v>129</v>
      </c>
      <c r="O64" s="5"/>
      <c r="P64" s="5"/>
      <c r="Q64" s="5"/>
      <c r="R64" s="5"/>
      <c r="S64" s="5"/>
      <c r="T64" s="5"/>
      <c r="W64">
        <f>G64-H64</f>
        <v>62</v>
      </c>
      <c r="X64">
        <f>I64-J64</f>
        <v>29</v>
      </c>
      <c r="Z64">
        <f>M64-N64</f>
        <v>3</v>
      </c>
    </row>
    <row r="65" spans="7:26" ht="13.5">
      <c r="G65" s="5"/>
      <c r="H65" s="5"/>
      <c r="I65" s="5"/>
      <c r="J65" s="5"/>
      <c r="K65" s="5"/>
      <c r="L65" s="5"/>
      <c r="M65" s="5">
        <v>156</v>
      </c>
      <c r="N65" s="5">
        <v>106</v>
      </c>
      <c r="O65" s="5"/>
      <c r="P65" s="5"/>
      <c r="Q65" s="5"/>
      <c r="R65" s="5"/>
      <c r="S65" s="5"/>
      <c r="T65" s="5"/>
      <c r="Z65">
        <f>M65-N65</f>
        <v>50</v>
      </c>
    </row>
    <row r="66" spans="7:20" ht="13.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3.5">
      <c r="B67" s="1" t="s">
        <v>36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ht="13.5">
      <c r="B68">
        <v>10867948</v>
      </c>
      <c r="C68" t="s">
        <v>37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J45"/>
  <sheetViews>
    <sheetView workbookViewId="0" topLeftCell="A19">
      <selection activeCell="U30" sqref="U30"/>
    </sheetView>
  </sheetViews>
  <sheetFormatPr defaultColWidth="12.57421875" defaultRowHeight="12.75"/>
  <cols>
    <col min="1" max="2" width="11.57421875" style="0" customWidth="1"/>
    <col min="3" max="3" width="7.00390625" style="0" customWidth="1"/>
    <col min="4" max="4" width="9.7109375" style="0" customWidth="1"/>
    <col min="5" max="5" width="3.7109375" style="0" customWidth="1"/>
    <col min="6" max="6" width="9.7109375" style="0" customWidth="1"/>
    <col min="7" max="7" width="3.7109375" style="0" customWidth="1"/>
    <col min="8" max="8" width="9.7109375" style="0" customWidth="1"/>
    <col min="9" max="9" width="3.7109375" style="0" customWidth="1"/>
    <col min="10" max="10" width="9.7109375" style="0" customWidth="1"/>
    <col min="11" max="11" width="3.7109375" style="0" customWidth="1"/>
    <col min="12" max="12" width="9.7109375" style="0" customWidth="1"/>
    <col min="13" max="13" width="3.7109375" style="0" customWidth="1"/>
    <col min="14" max="14" width="9.7109375" style="0" customWidth="1"/>
    <col min="15" max="15" width="3.7109375" style="0" customWidth="1"/>
    <col min="16" max="16" width="9.7109375" style="0" customWidth="1"/>
    <col min="17" max="17" width="3.7109375" style="0" customWidth="1"/>
    <col min="18" max="18" width="9.7109375" style="0" customWidth="1"/>
    <col min="19" max="19" width="3.7109375" style="0" customWidth="1"/>
    <col min="20" max="20" width="20.28125" style="0" customWidth="1"/>
    <col min="21" max="16384" width="11.57421875" style="0" customWidth="1"/>
  </cols>
  <sheetData>
    <row r="3" ht="13.5">
      <c r="B3" s="2" t="s">
        <v>38</v>
      </c>
    </row>
    <row r="5" spans="4:18" ht="13.5">
      <c r="D5" s="9" t="s">
        <v>11</v>
      </c>
      <c r="F5" s="10" t="s">
        <v>12</v>
      </c>
      <c r="H5" s="10" t="s">
        <v>13</v>
      </c>
      <c r="J5" s="10" t="s">
        <v>14</v>
      </c>
      <c r="L5" s="9" t="s">
        <v>15</v>
      </c>
      <c r="N5" s="9" t="s">
        <v>16</v>
      </c>
      <c r="P5" s="9" t="s">
        <v>17</v>
      </c>
      <c r="R5" s="10" t="s">
        <v>18</v>
      </c>
    </row>
    <row r="6" spans="2:36" ht="13.5">
      <c r="B6" s="11" t="s">
        <v>39</v>
      </c>
      <c r="C6" s="3"/>
      <c r="D6" s="12">
        <f>AVERAGE(Data!$E$4:$E$2000)</f>
        <v>175.89473684210526</v>
      </c>
      <c r="E6" s="13">
        <f>STDEV(Data!$E$4:$E$2000)/SQRT(D9)</f>
        <v>4.779277109473264</v>
      </c>
      <c r="F6" s="12">
        <f>AVERAGE(Data!$G$4:$G$2000)</f>
        <v>139.75675675675674</v>
      </c>
      <c r="G6" s="13">
        <f>STDEV(Data!$G$4:$G$2000)/SQRT(F9)</f>
        <v>3.660602152136221</v>
      </c>
      <c r="H6" s="12">
        <f>AVERAGE(Data!$I$4:$I$2000)</f>
        <v>162.66666666666666</v>
      </c>
      <c r="I6" s="13">
        <f>STDEV(Data!$I$4:$I$2000)/SQRT(H9)</f>
        <v>3.8614907886865546</v>
      </c>
      <c r="J6" s="12">
        <f>AVERAGE(Data!$K$4:$K$2000)</f>
        <v>158.8709677419355</v>
      </c>
      <c r="K6" s="13">
        <f>STDEV(Data!$K$4:$K$2000)/SQRT(J9)</f>
        <v>3.9143359165645517</v>
      </c>
      <c r="L6" s="12">
        <f>AVERAGE(Data!$M$4:$M$2000)</f>
        <v>148.6</v>
      </c>
      <c r="M6" s="13">
        <f>STDEV(Data!$M$4:$M$2000)/SQRT(L9)</f>
        <v>3.5102183198572168</v>
      </c>
      <c r="N6" s="12">
        <f>AVERAGE(Data!$O$4:$O$2000)</f>
        <v>154.34782608695653</v>
      </c>
      <c r="O6" s="13">
        <f>STDEV(Data!$O$4:$O$2000)/SQRT(N9)</f>
        <v>4.435131351086683</v>
      </c>
      <c r="P6" s="12">
        <f>AVERAGE(Data!$Q$4:$Q$2000)</f>
        <v>153.4</v>
      </c>
      <c r="Q6" s="13">
        <f>STDEV(Data!$Q$4:$Q$2000)/SQRT(P9)</f>
        <v>3.276387132754333</v>
      </c>
      <c r="R6" s="12">
        <f>AVERAGE(Data!$S$4:$S$2000)</f>
        <v>220.75</v>
      </c>
      <c r="S6" s="13">
        <f>STDEV(Data!$S$4:$S$2000)/SQRT(R9)</f>
        <v>7.822970256645722</v>
      </c>
      <c r="T6" s="3"/>
      <c r="U6" s="14"/>
      <c r="V6" s="14"/>
      <c r="X6" s="13"/>
      <c r="Z6" s="15"/>
      <c r="AB6" s="15"/>
      <c r="AD6" s="15"/>
      <c r="AF6" s="15"/>
      <c r="AH6" s="15"/>
      <c r="AJ6" s="15"/>
    </row>
    <row r="7" spans="2:21" ht="13.5">
      <c r="B7" s="11" t="s">
        <v>40</v>
      </c>
      <c r="D7" s="12">
        <f>AVERAGE(Data!$F$4:$F$2000)</f>
        <v>147.89473684210526</v>
      </c>
      <c r="E7" s="13">
        <f>STDEV(Data!$F$4:$F$2000)/SQRT(D9)</f>
        <v>3.706241564070046</v>
      </c>
      <c r="F7" s="12">
        <f>AVERAGE(Data!$H$4:$H$2000)</f>
        <v>109.89189189189189</v>
      </c>
      <c r="G7" s="13">
        <f>STDEV(Data!$H$4:$H$2000)/SQRT(F9)</f>
        <v>3.1512864487313164</v>
      </c>
      <c r="H7" s="12">
        <f>AVERAGE(Data!$J$4:$J$2000)</f>
        <v>121.9</v>
      </c>
      <c r="I7" s="13">
        <f>STDEV(Data!$J$4:$J$2000)/SQRT(H9)</f>
        <v>4.202448656752831</v>
      </c>
      <c r="J7" s="12">
        <f>AVERAGE(Data!$L$4:$L$2000)</f>
        <v>125.12903225806451</v>
      </c>
      <c r="K7" s="13">
        <f>STDEV(Data!$L$4:$L$2000)/SQRT(J9)</f>
        <v>4.3303733320106454</v>
      </c>
      <c r="L7" s="12">
        <f>AVERAGE(Data!$N$4:$N$2000)</f>
        <v>103.92</v>
      </c>
      <c r="M7" s="13">
        <f>STDEV(Data!$N$4:$N$2000)/SQRT(L9)</f>
        <v>2.67625080426834</v>
      </c>
      <c r="N7" s="12">
        <f>AVERAGE(Data!$P$4:$P$2000)</f>
        <v>121.56521739130434</v>
      </c>
      <c r="O7" s="13">
        <f>STDEV(Data!$P$4:$P$2000)/SQRT(N9)</f>
        <v>3.7626340990673692</v>
      </c>
      <c r="P7" s="12">
        <f>AVERAGE(Data!$R$4:$R$2000)</f>
        <v>123.9</v>
      </c>
      <c r="Q7" s="13">
        <f>STDEV(Data!$R$4:$R$2000)/SQRT(P9)</f>
        <v>2.7598725607759746</v>
      </c>
      <c r="R7" s="12">
        <f>AVERAGE(Data!$T$4:$T$2000)</f>
        <v>149.33333333333334</v>
      </c>
      <c r="S7" s="13">
        <f>STDEV(Data!$T$4:$T$2000)/SQRT(R9)</f>
        <v>6.55666828426595</v>
      </c>
      <c r="T7" s="3"/>
      <c r="U7" s="14"/>
    </row>
    <row r="8" spans="2:23" ht="13.5">
      <c r="B8" s="11" t="s">
        <v>41</v>
      </c>
      <c r="D8" s="12">
        <f>D6-D7</f>
        <v>28</v>
      </c>
      <c r="E8" s="13">
        <f>STDEV(Data!$V$4:$V$2000)/SQRT(D9)</f>
        <v>5.05235744870389</v>
      </c>
      <c r="F8" s="12">
        <f>F6-F7</f>
        <v>29.864864864864856</v>
      </c>
      <c r="G8" s="13">
        <f>STDEV(Data!$W$4:$W$2000)/SQRT(F9)</f>
        <v>3.6336584517555153</v>
      </c>
      <c r="H8" s="12">
        <f>H6-H7</f>
        <v>40.76666666666665</v>
      </c>
      <c r="I8" s="13">
        <f>STDEV(Data!$X$4:$X$2000)/SQRT(H9)</f>
        <v>5.674440239411402</v>
      </c>
      <c r="J8" s="12">
        <f>J6-J7</f>
        <v>33.741935483870975</v>
      </c>
      <c r="K8" s="13">
        <f>STDEV(Data!$Y$4:$Y$2000)/SQRT(J9)</f>
        <v>4.720116579099647</v>
      </c>
      <c r="L8" s="12">
        <f>L6-L7</f>
        <v>44.67999999999999</v>
      </c>
      <c r="M8" s="13">
        <f>STDEV(Data!$Z$4:$Z$2000)/SQRT(L9)</f>
        <v>4.776425099872695</v>
      </c>
      <c r="N8" s="12">
        <f>N6-N7</f>
        <v>32.782608695652186</v>
      </c>
      <c r="O8" s="13">
        <f>STDEV(Data!$AA$4:$AA$2000)/SQRT(N9)</f>
        <v>5.9230762363602665</v>
      </c>
      <c r="P8" s="12">
        <f>P6-P7</f>
        <v>29.5</v>
      </c>
      <c r="Q8" s="13">
        <f>STDEV(Data!$AB$4:$AB$2000)/SQRT(P9)</f>
        <v>3.2771413110230374</v>
      </c>
      <c r="R8" s="12">
        <f>R6-R7</f>
        <v>71.41666666666666</v>
      </c>
      <c r="S8" s="13">
        <f>STDEV(Data!$AC$4:$AC$2000)/SQRT(R9)</f>
        <v>13.089701210408808</v>
      </c>
      <c r="T8" s="3"/>
      <c r="U8" s="14"/>
      <c r="V8" s="9" t="s">
        <v>15</v>
      </c>
      <c r="W8" s="12">
        <f>COUNT(Data!$M$4:$M$2000)</f>
        <v>50</v>
      </c>
    </row>
    <row r="9" spans="2:23" ht="13.5">
      <c r="B9" s="11" t="s">
        <v>42</v>
      </c>
      <c r="D9" s="12">
        <f>COUNT(Data!$E$4:$E$2000)</f>
        <v>19</v>
      </c>
      <c r="E9" s="13"/>
      <c r="F9" s="12">
        <f>COUNT(Data!$G$4:$G$2000)</f>
        <v>37</v>
      </c>
      <c r="G9" s="15"/>
      <c r="H9" s="12">
        <f>COUNT(Data!$I$4:$I$2000)</f>
        <v>30</v>
      </c>
      <c r="I9" s="15"/>
      <c r="J9" s="12">
        <f>COUNT(Data!$K$4:$K$2000)</f>
        <v>31</v>
      </c>
      <c r="K9" s="15"/>
      <c r="L9" s="12">
        <f>COUNT(Data!$M$4:$M$2000)</f>
        <v>50</v>
      </c>
      <c r="M9" s="15"/>
      <c r="N9" s="12">
        <f>COUNT(Data!$O$4:$O$2000)</f>
        <v>23</v>
      </c>
      <c r="O9" s="15"/>
      <c r="P9" s="12">
        <f>COUNT(Data!$Q$4:$Q$2000)</f>
        <v>30</v>
      </c>
      <c r="Q9" s="15"/>
      <c r="R9" s="12">
        <f>COUNT(Data!$S$4:$S$2000)</f>
        <v>12</v>
      </c>
      <c r="T9" s="3"/>
      <c r="U9" s="14"/>
      <c r="V9" s="10" t="s">
        <v>12</v>
      </c>
      <c r="W9" s="12">
        <f>COUNT(Data!$G$4:$G$2000)</f>
        <v>37</v>
      </c>
    </row>
    <row r="10" spans="2:23" ht="13.5">
      <c r="B10" s="16"/>
      <c r="D10" s="9" t="s">
        <v>11</v>
      </c>
      <c r="F10" s="10" t="s">
        <v>12</v>
      </c>
      <c r="H10" s="10" t="s">
        <v>13</v>
      </c>
      <c r="J10" s="10" t="s">
        <v>14</v>
      </c>
      <c r="L10" s="9" t="s">
        <v>15</v>
      </c>
      <c r="N10" s="9" t="s">
        <v>16</v>
      </c>
      <c r="P10" s="9" t="s">
        <v>17</v>
      </c>
      <c r="R10" s="10" t="s">
        <v>18</v>
      </c>
      <c r="T10" s="3"/>
      <c r="U10" s="14"/>
      <c r="V10" s="10" t="s">
        <v>14</v>
      </c>
      <c r="W10" s="12">
        <f>COUNT(Data!$K$4:$K$2000)</f>
        <v>31</v>
      </c>
    </row>
    <row r="11" spans="2:23" ht="13.5">
      <c r="B11" s="11" t="s">
        <v>43</v>
      </c>
      <c r="D11" s="17">
        <f>MAX(Data!$E$4:$E$2000)</f>
        <v>210</v>
      </c>
      <c r="E11" s="17"/>
      <c r="F11" s="18">
        <f>MAX(Data!$G$4:$G$2000)</f>
        <v>181</v>
      </c>
      <c r="G11" s="18"/>
      <c r="H11" s="18">
        <f>MAX(Data!$I$4:$I$2000)</f>
        <v>198</v>
      </c>
      <c r="I11" s="18"/>
      <c r="J11" s="17">
        <f>MAX(Data!$K$4:$K$2000)</f>
        <v>209</v>
      </c>
      <c r="K11" s="18"/>
      <c r="L11" s="17">
        <f>MAX(Data!$M$4:$M$2000)</f>
        <v>234</v>
      </c>
      <c r="M11" s="18"/>
      <c r="N11" s="18">
        <f>MAX(Data!$O$4:$O$2000)</f>
        <v>191</v>
      </c>
      <c r="O11" s="18"/>
      <c r="P11" s="18">
        <f>MAX(Data!$Q$4:$Q$2000)</f>
        <v>194</v>
      </c>
      <c r="Q11" s="17"/>
      <c r="R11" s="12">
        <f>MAX(Data!$S$4:$S$2000)</f>
        <v>284</v>
      </c>
      <c r="T11" s="3"/>
      <c r="U11" s="14"/>
      <c r="V11" s="10" t="s">
        <v>13</v>
      </c>
      <c r="W11" s="12">
        <f>COUNT(Data!$I$4:$I$2000)</f>
        <v>30</v>
      </c>
    </row>
    <row r="12" spans="2:23" ht="13.5">
      <c r="B12" s="11" t="s">
        <v>44</v>
      </c>
      <c r="D12" s="17">
        <f>MIN(Data!$E$4:$E$2000)</f>
        <v>147</v>
      </c>
      <c r="E12" s="17"/>
      <c r="F12" s="17">
        <f>MIN(Data!$G$4:$G$2000)</f>
        <v>97</v>
      </c>
      <c r="G12" s="17"/>
      <c r="H12" s="17">
        <f>MIN(Data!$I$4:$I$2000)</f>
        <v>128</v>
      </c>
      <c r="I12" s="17"/>
      <c r="J12" s="17">
        <f>MIN(Data!$K$4:$K$2000)</f>
        <v>112</v>
      </c>
      <c r="K12" s="17"/>
      <c r="L12" s="12">
        <f>MIN(Data!$M$4:$M$2000)</f>
        <v>87</v>
      </c>
      <c r="M12" s="17"/>
      <c r="N12" s="17">
        <f>MIN(Data!$O$4:$O$2000)</f>
        <v>110</v>
      </c>
      <c r="O12" s="17"/>
      <c r="P12" s="17">
        <f>MIN(Data!$Q$4:$Q$2000)</f>
        <v>127</v>
      </c>
      <c r="Q12" s="17"/>
      <c r="R12" s="17">
        <f>MIN(Data!$S$4:$S$2000)</f>
        <v>191</v>
      </c>
      <c r="T12" s="3"/>
      <c r="U12" s="14"/>
      <c r="V12" s="9" t="s">
        <v>17</v>
      </c>
      <c r="W12" s="12">
        <f>COUNT(Data!$Q$4:$Q$2000)</f>
        <v>30</v>
      </c>
    </row>
    <row r="13" spans="2:23" ht="13.5">
      <c r="B13" s="11" t="s">
        <v>45</v>
      </c>
      <c r="D13" s="17">
        <f>MAX(Data!$F$4:$F$2000)</f>
        <v>186</v>
      </c>
      <c r="E13" s="17"/>
      <c r="F13" s="17">
        <f>MAX(Data!$H$4:$H$2000)</f>
        <v>165</v>
      </c>
      <c r="G13" s="17"/>
      <c r="H13" s="17">
        <f>MAX(Data!$J$4:$J$2000)</f>
        <v>164</v>
      </c>
      <c r="I13" s="17"/>
      <c r="J13" s="17">
        <f>MAX(Data!$L$4:$L$2000)</f>
        <v>173</v>
      </c>
      <c r="K13" s="17"/>
      <c r="L13" s="17">
        <f>MAX(Data!$N$4:$N$2000)</f>
        <v>152</v>
      </c>
      <c r="M13" s="17"/>
      <c r="N13" s="17">
        <f>MAX(Data!$P$4:$P$2000)</f>
        <v>154</v>
      </c>
      <c r="O13" s="17"/>
      <c r="P13" s="17">
        <f>MAX(Data!$R$4:$R$2000)</f>
        <v>156</v>
      </c>
      <c r="Q13" s="17"/>
      <c r="R13" s="12">
        <f>MAX(Data!$T$4:$T$2000)</f>
        <v>187</v>
      </c>
      <c r="T13" s="3"/>
      <c r="U13" s="14"/>
      <c r="V13" s="9" t="s">
        <v>16</v>
      </c>
      <c r="W13" s="12">
        <f>COUNT(Data!$O$4:$O$2000)</f>
        <v>23</v>
      </c>
    </row>
    <row r="14" spans="2:23" ht="13.5">
      <c r="B14" s="11" t="s">
        <v>46</v>
      </c>
      <c r="D14" s="19">
        <f>MIN(Data!$F$4:$F$2000)</f>
        <v>120</v>
      </c>
      <c r="E14" s="17"/>
      <c r="F14" s="17">
        <f>MIN(Data!$H$4:$H$2000)</f>
        <v>70</v>
      </c>
      <c r="G14" s="17"/>
      <c r="H14" s="17">
        <f>MIN(Data!$J$4:$J$2000)</f>
        <v>82</v>
      </c>
      <c r="I14" s="17"/>
      <c r="J14" s="17">
        <f>MIN(Data!$L$4:$L$2000)</f>
        <v>63</v>
      </c>
      <c r="K14" s="17"/>
      <c r="L14" s="12">
        <f>MIN(Data!$N$4:$N$2000)</f>
        <v>59</v>
      </c>
      <c r="M14" s="17"/>
      <c r="N14" s="17">
        <f>MIN(Data!$P$4:$P$2000)</f>
        <v>74</v>
      </c>
      <c r="O14" s="17"/>
      <c r="P14" s="19">
        <f>MIN(Data!$R$4:$R$2000)</f>
        <v>101</v>
      </c>
      <c r="Q14" s="20"/>
      <c r="R14" s="19">
        <f>MIN(Data!$T$4:$T$2000)</f>
        <v>113</v>
      </c>
      <c r="U14" s="14"/>
      <c r="W14" s="12"/>
    </row>
    <row r="15" spans="2:23" ht="13.5">
      <c r="B15" s="11" t="s">
        <v>47</v>
      </c>
      <c r="D15" s="17">
        <f>MAX(Data!$V$4:$V$2000)</f>
        <v>72</v>
      </c>
      <c r="E15" s="17"/>
      <c r="F15" s="17">
        <f>MAX(Data!$W$4:$W$2000)</f>
        <v>97</v>
      </c>
      <c r="G15" s="17"/>
      <c r="H15" s="17">
        <f>MAX(Data!$X$4:$X$2000)</f>
        <v>103</v>
      </c>
      <c r="I15" s="17"/>
      <c r="J15" s="17">
        <f>MAX(Data!$Y$4:$Y$2000)</f>
        <v>89</v>
      </c>
      <c r="K15" s="17"/>
      <c r="L15" s="17">
        <f>MAX(Data!$Z$4:$Z$2000)</f>
        <v>145</v>
      </c>
      <c r="M15" s="17"/>
      <c r="N15" s="17">
        <f>MAX(Data!$AA$4:$AA$2000)</f>
        <v>107</v>
      </c>
      <c r="O15" s="17"/>
      <c r="P15" s="17">
        <f>MAX(Data!$AB$4:$AB$2000)</f>
        <v>66</v>
      </c>
      <c r="Q15" s="17"/>
      <c r="R15" s="12">
        <f>MAX(Data!$AC$4:$AC$2000)</f>
        <v>168</v>
      </c>
      <c r="U15" s="14"/>
      <c r="W15" s="12"/>
    </row>
    <row r="16" ht="13.5">
      <c r="U16" s="14"/>
    </row>
    <row r="19" ht="13.5">
      <c r="B19" s="2" t="s">
        <v>3</v>
      </c>
    </row>
    <row r="21" spans="4:18" ht="13.5">
      <c r="D21" s="9" t="s">
        <v>11</v>
      </c>
      <c r="F21" s="9" t="s">
        <v>12</v>
      </c>
      <c r="H21" s="9" t="s">
        <v>13</v>
      </c>
      <c r="J21" s="9" t="s">
        <v>14</v>
      </c>
      <c r="L21" s="9" t="s">
        <v>15</v>
      </c>
      <c r="N21" s="9" t="s">
        <v>16</v>
      </c>
      <c r="P21" s="9" t="s">
        <v>17</v>
      </c>
      <c r="R21" s="9"/>
    </row>
    <row r="22" spans="2:19" ht="13.5">
      <c r="B22" s="11" t="s">
        <v>48</v>
      </c>
      <c r="C22" s="3"/>
      <c r="D22" s="12">
        <f>AVERAGE(Data!$E$4:$E$17)</f>
        <v>175.28571428571428</v>
      </c>
      <c r="E22" s="13">
        <f>STDEV(Data!$E$4:$E$17)/SQRT(D25)</f>
        <v>9.95397572093991</v>
      </c>
      <c r="F22" s="12">
        <f>AVERAGE(Data!$G$4:$G$17)</f>
        <v>137.69230769230768</v>
      </c>
      <c r="G22" s="13">
        <f>STDEV(Data!$G$4:$G$17)/SQRT(F25)</f>
        <v>7.238947911396056</v>
      </c>
      <c r="H22" s="12">
        <f>AVERAGE(Data!$I$4:$I$17)</f>
        <v>174</v>
      </c>
      <c r="I22" s="13">
        <f>STDEV(Data!$I$4:$I$17)/SQRT(H25)</f>
        <v>7.547468828308316</v>
      </c>
      <c r="J22" s="12">
        <f>AVERAGE(Data!$K$4:$K$17)</f>
        <v>171.71428571428572</v>
      </c>
      <c r="K22" s="13">
        <f>STDEV(Data!$K$4:$K$17)/SQRT(J25)</f>
        <v>9.164409122132376</v>
      </c>
      <c r="L22" s="12">
        <f>AVERAGE(Data!$M$4:$M$17)</f>
        <v>157.71428571428572</v>
      </c>
      <c r="M22" s="13">
        <f>STDEV(Data!$M$4:$M$17)/SQRT(L25)</f>
        <v>8.100623074277854</v>
      </c>
      <c r="N22" s="12">
        <f>AVERAGE(Data!$O$4:$O$17)</f>
        <v>152.875</v>
      </c>
      <c r="O22" s="13">
        <f>STDEV(Data!$O$4:$O$17)/SQRT(N25)</f>
        <v>9.862333648787187</v>
      </c>
      <c r="P22" s="12">
        <f>AVERAGE(Data!$Q$4:$Q$17)</f>
        <v>151.75</v>
      </c>
      <c r="Q22" s="13">
        <f>STDEV(Data!$Q$4:$Q$17)/SQRT(P25)</f>
        <v>8.528139695541265</v>
      </c>
      <c r="R22" s="12"/>
      <c r="S22" s="13"/>
    </row>
    <row r="23" spans="2:19" ht="13.5">
      <c r="B23" s="11" t="s">
        <v>49</v>
      </c>
      <c r="D23" s="12">
        <f>AVERAGE(Data!$F$4:$F$17)</f>
        <v>147.42857142857142</v>
      </c>
      <c r="E23" s="13">
        <f>STDEV(Data!$F$4:$F$17)/SQRT(D25)</f>
        <v>5.706542372605336</v>
      </c>
      <c r="F23" s="12">
        <f>AVERAGE(Data!$H$4:$H$17)</f>
        <v>105.76923076923077</v>
      </c>
      <c r="G23" s="13">
        <f>STDEV(Data!$H$4:$H$17)/SQRT(F25)</f>
        <v>6.65847623108479</v>
      </c>
      <c r="H23" s="12">
        <f>AVERAGE(Data!$J$4:$J$17)</f>
        <v>125.875</v>
      </c>
      <c r="I23" s="13">
        <f>STDEV(Data!$J$4:$J$17)/SQRT(H25)</f>
        <v>8.877011844405429</v>
      </c>
      <c r="J23" s="12">
        <f>AVERAGE(Data!$L$4:$L$17)</f>
        <v>124.14285714285714</v>
      </c>
      <c r="K23" s="13">
        <f>STDEV(Data!$L$4:$L$17)/SQRT(J25)</f>
        <v>6.445480407779921</v>
      </c>
      <c r="L23" s="12">
        <f>AVERAGE(Data!$N$4:$N$17)</f>
        <v>98.28571428571429</v>
      </c>
      <c r="M23" s="13">
        <f>STDEV(Data!$N$4:$N$17)/SQRT(L25)</f>
        <v>4.635539457242774</v>
      </c>
      <c r="N23" s="12">
        <f>AVERAGE(Data!$P$4:$P$17)</f>
        <v>119.25</v>
      </c>
      <c r="O23" s="13">
        <f>STDEV(Data!$P$4:$P$17)/SQRT(N25)</f>
        <v>8.197887358512382</v>
      </c>
      <c r="P23" s="12">
        <f>AVERAGE(Data!$R$4:$R$17)</f>
        <v>111.75</v>
      </c>
      <c r="Q23" s="13">
        <f>STDEV(Data!$R$4:$R$17)/SQRT(P25)</f>
        <v>4.190763653560053</v>
      </c>
      <c r="R23" s="12"/>
      <c r="S23" s="13"/>
    </row>
    <row r="24" spans="2:20" ht="13.5">
      <c r="B24" s="11" t="s">
        <v>50</v>
      </c>
      <c r="D24" s="12">
        <f>D22-D23</f>
        <v>27.85714285714286</v>
      </c>
      <c r="E24" s="13">
        <f>STDEV(Data!$V$4:$V$17)/SQRT(D25)</f>
        <v>10.305866501839692</v>
      </c>
      <c r="F24" s="12">
        <f>F22-F23</f>
        <v>31.923076923076906</v>
      </c>
      <c r="G24" s="13">
        <f>STDEV(Data!$W$4:$W$17)/SQRT(F25)</f>
        <v>7.713176819374933</v>
      </c>
      <c r="H24" s="12">
        <f>H22-H23</f>
        <v>48.125</v>
      </c>
      <c r="I24" s="13">
        <f>STDEV(Data!$X$4:$X$17)/SQRT(H25)</f>
        <v>14.553396142677979</v>
      </c>
      <c r="J24" s="12">
        <f>J22-J23</f>
        <v>47.571428571428584</v>
      </c>
      <c r="K24" s="13">
        <f>STDEV(Data!$Y$4:$Y$17)/SQRT(J25)</f>
        <v>10.616378054364741</v>
      </c>
      <c r="L24" s="12">
        <f>L22-L23</f>
        <v>59.42857142857143</v>
      </c>
      <c r="M24" s="13">
        <f>STDEV(Data!$Z$4:$Z$17)/SQRT(L25)</f>
        <v>10.940254474868594</v>
      </c>
      <c r="N24" s="12">
        <f>N22-N23</f>
        <v>33.625</v>
      </c>
      <c r="O24" s="13">
        <f>STDEV(Data!$AA$4:$AA$17)/SQRT(N25)</f>
        <v>12.535574378543648</v>
      </c>
      <c r="P24" s="12">
        <f>P22-P23</f>
        <v>40</v>
      </c>
      <c r="Q24" s="13">
        <f>STDEV(Data!$AB$4:$AB$17)/SQRT(P25)</f>
        <v>9.574271077563381</v>
      </c>
      <c r="R24" s="12"/>
      <c r="S24" s="13"/>
      <c r="T24">
        <f>AVERAGE(D24,F24,H24,J24,L24,N24,P24)</f>
        <v>41.218602825745684</v>
      </c>
    </row>
    <row r="25" spans="2:18" ht="13.5">
      <c r="B25" s="11" t="s">
        <v>42</v>
      </c>
      <c r="D25" s="12">
        <f>COUNT(Data!$E$4:$E$17)</f>
        <v>7</v>
      </c>
      <c r="E25" s="13"/>
      <c r="F25" s="12">
        <f>COUNT(Data!$G$4:$G$17)</f>
        <v>13</v>
      </c>
      <c r="G25" s="15"/>
      <c r="H25" s="12">
        <f>COUNT(Data!$I$4:$I$17)</f>
        <v>8</v>
      </c>
      <c r="I25" s="15"/>
      <c r="J25" s="12">
        <f>COUNT(Data!$K$4:$K$17)</f>
        <v>7</v>
      </c>
      <c r="K25" s="15"/>
      <c r="L25" s="12">
        <f>COUNT(Data!$M$4:$M$17)</f>
        <v>14</v>
      </c>
      <c r="M25" s="15"/>
      <c r="N25" s="12">
        <f>COUNT(Data!$O$4:$O$17)</f>
        <v>8</v>
      </c>
      <c r="O25" s="15"/>
      <c r="P25" s="12">
        <f>COUNT(Data!$Q$4:$Q$17)</f>
        <v>4</v>
      </c>
      <c r="Q25" s="15"/>
      <c r="R25" s="12"/>
    </row>
    <row r="26" spans="2:18" ht="13.5">
      <c r="B26" s="16"/>
      <c r="D26" s="17"/>
      <c r="E26" s="21"/>
      <c r="F26" s="17"/>
      <c r="G26" s="21"/>
      <c r="H26" s="17"/>
      <c r="I26" s="21"/>
      <c r="J26" s="17"/>
      <c r="K26" s="21"/>
      <c r="L26" s="17"/>
      <c r="M26" s="21"/>
      <c r="N26" s="17"/>
      <c r="O26" s="21"/>
      <c r="P26" s="17"/>
      <c r="Q26" s="21"/>
      <c r="R26" s="17"/>
    </row>
    <row r="27" spans="2:18" ht="13.5">
      <c r="B27" s="1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3.5">
      <c r="B28" s="1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ht="13.5">
      <c r="B29" s="2" t="s">
        <v>24</v>
      </c>
    </row>
    <row r="31" spans="4:18" ht="13.5">
      <c r="D31" s="9" t="s">
        <v>11</v>
      </c>
      <c r="F31" s="9" t="s">
        <v>12</v>
      </c>
      <c r="H31" s="9" t="s">
        <v>13</v>
      </c>
      <c r="J31" s="9" t="s">
        <v>14</v>
      </c>
      <c r="L31" s="9" t="s">
        <v>15</v>
      </c>
      <c r="N31" s="9" t="s">
        <v>16</v>
      </c>
      <c r="P31" s="9" t="s">
        <v>17</v>
      </c>
      <c r="R31" s="9"/>
    </row>
    <row r="32" spans="2:19" ht="13.5">
      <c r="B32" s="11" t="s">
        <v>48</v>
      </c>
      <c r="C32" s="3"/>
      <c r="D32" s="12">
        <f>AVERAGE(Data!$E$22:$E$34)</f>
        <v>176.25</v>
      </c>
      <c r="E32" s="13">
        <f>STDEV(Data!$E$22:$E$34)/SQRT(D35)</f>
        <v>5.25576883629846</v>
      </c>
      <c r="F32" s="12">
        <f>AVERAGE(Data!$G$22:$G$34)</f>
        <v>143.625</v>
      </c>
      <c r="G32" s="13">
        <f>STDEV(Data!$G$22:$G$34)/SQRT(F35)</f>
        <v>6.1931341592351865</v>
      </c>
      <c r="H32" s="12">
        <f>AVERAGE(Data!$I$22:$I$34)</f>
        <v>152.28571428571428</v>
      </c>
      <c r="I32" s="13">
        <f>STDEV(Data!$I$22:$I$34)/SQRT(H35)</f>
        <v>7.2266513542524216</v>
      </c>
      <c r="J32" s="12">
        <f>AVERAGE(Data!$K$22:$K$34)</f>
        <v>157.57142857142858</v>
      </c>
      <c r="K32" s="13">
        <f>STDEV(Data!$K$22:$K$34)/SQRT(J35)</f>
        <v>9.031313628168393</v>
      </c>
      <c r="L32" s="12">
        <f>AVERAGE(Data!$M$22:$M$34)</f>
        <v>153.92307692307693</v>
      </c>
      <c r="M32" s="13">
        <f>STDEV(Data!$M$22:$M$34)/SQRT(L35)</f>
        <v>7.052424149931181</v>
      </c>
      <c r="N32" s="12">
        <f>AVERAGE(Data!$O$22:$O$34)</f>
        <v>166</v>
      </c>
      <c r="O32" s="13">
        <f>STDEV(Data!$O$22:$O$34)/SQRT(N35)</f>
        <v>11.015141094572204</v>
      </c>
      <c r="P32" s="12">
        <f>AVERAGE(Data!$Q$22:$Q$34)</f>
        <v>172.375</v>
      </c>
      <c r="Q32" s="13">
        <f>STDEV(Data!$Q$4:$Q$17)/SQRT(P35)</f>
        <v>6.0303054096234066</v>
      </c>
      <c r="R32" s="12"/>
      <c r="S32" s="13"/>
    </row>
    <row r="33" spans="2:19" ht="13.5">
      <c r="B33" s="11" t="s">
        <v>49</v>
      </c>
      <c r="D33" s="12">
        <f>AVERAGE(Data!$F$22:$F$34)</f>
        <v>148.16666666666666</v>
      </c>
      <c r="E33" s="13">
        <f>STDEV(Data!$F$22:$F$34)/SQRT(D35)</f>
        <v>5.0209158486869665</v>
      </c>
      <c r="F33" s="12">
        <f>AVERAGE(Data!$H$22:$H$34)</f>
        <v>113.5</v>
      </c>
      <c r="G33" s="13">
        <f>STDEV(Data!$H$22:$H$34)/SQRT(F35)</f>
        <v>3.3541019662496843</v>
      </c>
      <c r="H33" s="12">
        <f>AVERAGE(Data!$J$22:$J$34)</f>
        <v>122.28571428571429</v>
      </c>
      <c r="I33" s="13">
        <f>STDEV(Data!$J$22:$J$34)/SQRT(H35)</f>
        <v>8.763328041751429</v>
      </c>
      <c r="J33" s="12">
        <f>AVERAGE(Data!$L$22:$L$34)</f>
        <v>135.71428571428572</v>
      </c>
      <c r="K33" s="13">
        <f>STDEV(Data!$L$22:$L$34)/SQRT(J35)</f>
        <v>13.70907639158102</v>
      </c>
      <c r="L33" s="12">
        <f>AVERAGE(Data!$N$22:$N$34)</f>
        <v>105.15384615384616</v>
      </c>
      <c r="M33" s="13">
        <f>STDEV(Data!$N$22:$N$34)/SQRT(L35)</f>
        <v>5.885495157965714</v>
      </c>
      <c r="N33" s="12">
        <f>AVERAGE(Data!$P$22:$P$34)</f>
        <v>113</v>
      </c>
      <c r="O33" s="13">
        <f>STDEV(Data!$P$22:$P$34)/SQRT(N35)</f>
        <v>12.662279942148388</v>
      </c>
      <c r="P33" s="12">
        <f>AVERAGE(Data!$R$22:$R$34)</f>
        <v>133.875</v>
      </c>
      <c r="Q33" s="13">
        <f>STDEV(Data!$R$4:$R$17)/SQRT(P35)</f>
        <v>2.9633173977824243</v>
      </c>
      <c r="R33" s="12"/>
      <c r="S33" s="13"/>
    </row>
    <row r="34" spans="2:20" ht="13.5">
      <c r="B34" s="11" t="s">
        <v>50</v>
      </c>
      <c r="D34" s="12">
        <f>D32-D33</f>
        <v>28.083333333333343</v>
      </c>
      <c r="E34" s="13">
        <f>STDEV(Data!$V$22:$V$34)/SQRT(D35)</f>
        <v>5.686851306107607</v>
      </c>
      <c r="F34" s="12">
        <f>F32-F33</f>
        <v>30.125</v>
      </c>
      <c r="G34" s="13">
        <f>STDEV(Data!$W$22:$W$34)/SQRT(F35)</f>
        <v>8.682906030981627</v>
      </c>
      <c r="H34" s="12">
        <f>H32-H33</f>
        <v>29.999999999999986</v>
      </c>
      <c r="I34" s="13">
        <f>STDEV(Data!$X$22:$X$34)/SQRT(H35)</f>
        <v>8.671244212365155</v>
      </c>
      <c r="J34" s="12">
        <f>J32-J33</f>
        <v>21.85714285714286</v>
      </c>
      <c r="K34" s="13">
        <f>STDEV(Data!$Y$22:$Y$34)/SQRT(J35)</f>
        <v>11.79069158969334</v>
      </c>
      <c r="L34" s="12">
        <f>L32-L33</f>
        <v>48.769230769230774</v>
      </c>
      <c r="M34" s="13">
        <f>STDEV(Data!$Z$22:$Z$34)/SQRT(L35)</f>
        <v>10.421350031984911</v>
      </c>
      <c r="N34" s="12">
        <f>N32-N33</f>
        <v>53</v>
      </c>
      <c r="O34" s="13">
        <f>STDEV(Data!$AA$22:$AA$34)/SQRT(N35)</f>
        <v>23.459184413217212</v>
      </c>
      <c r="P34" s="12">
        <f>P32-P33</f>
        <v>38.5</v>
      </c>
      <c r="Q34" s="13">
        <f>STDEV(Data!$AB$4:$AB$17)/SQRT(P35)</f>
        <v>6.7700320038632995</v>
      </c>
      <c r="R34" s="12"/>
      <c r="S34" s="13"/>
      <c r="T34">
        <f>AVERAGE(D34,F34,H34,J34,L34,N34,P34)</f>
        <v>35.76210099424385</v>
      </c>
    </row>
    <row r="35" spans="2:18" ht="13.5">
      <c r="B35" s="11" t="s">
        <v>42</v>
      </c>
      <c r="D35" s="12">
        <f>COUNT(Data!$E$22:$E$34)</f>
        <v>12</v>
      </c>
      <c r="E35" s="13"/>
      <c r="F35" s="12">
        <f>COUNT(Data!$G$22:$G$34)</f>
        <v>8</v>
      </c>
      <c r="G35" s="15"/>
      <c r="H35" s="12">
        <f>COUNT(Data!$I$22:$I$34)</f>
        <v>7</v>
      </c>
      <c r="I35" s="15"/>
      <c r="J35" s="12">
        <f>COUNT(Data!$K$22:$K$34)</f>
        <v>7</v>
      </c>
      <c r="K35" s="15"/>
      <c r="L35" s="12">
        <f>COUNT(Data!$M$22:$M$34)</f>
        <v>13</v>
      </c>
      <c r="M35" s="15"/>
      <c r="N35" s="12">
        <f>COUNT(Data!$O$22:$O$34)</f>
        <v>3</v>
      </c>
      <c r="O35" s="15"/>
      <c r="P35" s="12">
        <f>COUNT(Data!$Q$22:$Q$34)</f>
        <v>8</v>
      </c>
      <c r="Q35" s="15"/>
      <c r="R35" s="12"/>
    </row>
    <row r="39" ht="13.5">
      <c r="B39" s="2" t="s">
        <v>28</v>
      </c>
    </row>
    <row r="41" spans="4:18" ht="13.5">
      <c r="D41" s="9"/>
      <c r="F41" s="9" t="s">
        <v>12</v>
      </c>
      <c r="H41" s="9" t="s">
        <v>13</v>
      </c>
      <c r="J41" s="9" t="s">
        <v>14</v>
      </c>
      <c r="L41" s="9" t="s">
        <v>15</v>
      </c>
      <c r="N41" s="9" t="s">
        <v>16</v>
      </c>
      <c r="P41" s="9" t="s">
        <v>17</v>
      </c>
      <c r="R41" s="9" t="s">
        <v>18</v>
      </c>
    </row>
    <row r="42" spans="2:19" ht="13.5">
      <c r="B42" s="11" t="s">
        <v>48</v>
      </c>
      <c r="C42" s="3"/>
      <c r="D42" s="12"/>
      <c r="E42" s="13"/>
      <c r="F42" s="12">
        <f>AVERAGE(Data!$G$39:$G$54)</f>
        <v>143.7</v>
      </c>
      <c r="G42" s="13">
        <f>STDEV(Data!$G$39:$G$54)/SQRT(F45)</f>
        <v>5.641217362709341</v>
      </c>
      <c r="H42" s="12">
        <f>AVERAGE(Data!$I$39:$I$54)</f>
        <v>165.11111111111111</v>
      </c>
      <c r="I42" s="13">
        <f>STDEV(Data!$I$39:$I$54)/SQRT(H45)</f>
        <v>5.926504601375371</v>
      </c>
      <c r="J42" s="12">
        <f>AVERAGE(Data!$K$39:$K$54)</f>
        <v>152.4</v>
      </c>
      <c r="K42" s="13">
        <f>STDEV(Data!$K$39:$K$54)/SQRT(J45)</f>
        <v>4.4291243894411965</v>
      </c>
      <c r="L42" s="12">
        <f>AVERAGE(Data!$M$39:$M$54)</f>
        <v>137.9375</v>
      </c>
      <c r="M42" s="13">
        <f>STDEV(Data!$M$39:$M$54)/SQRT(L45)</f>
        <v>4.872087805380085</v>
      </c>
      <c r="N42" s="12">
        <f>AVERAGE(Data!$O$39:$O$54)</f>
        <v>159</v>
      </c>
      <c r="O42" s="13">
        <f>STDEV(Data!$O$39:$O$54)/SQRT(N45)</f>
        <v>5.385164807134504</v>
      </c>
      <c r="P42" s="12">
        <f>AVERAGE(Data!$Q$39:$Q$54)</f>
        <v>148.46153846153845</v>
      </c>
      <c r="Q42" s="13">
        <f>STDEV(Data!$Q$4:$Q$17)/SQRT(P45)</f>
        <v>4.730560762552906</v>
      </c>
      <c r="R42" s="12">
        <f>AVERAGE(Data!$S$39:$S$54)</f>
        <v>222.45454545454547</v>
      </c>
      <c r="S42" s="13">
        <f>STDEV(Data!$S$39:$S$54)/SQRT(R45)</f>
        <v>8.363735177281887</v>
      </c>
    </row>
    <row r="43" spans="2:19" ht="13.5">
      <c r="B43" s="11" t="s">
        <v>49</v>
      </c>
      <c r="D43" s="12"/>
      <c r="E43" s="13"/>
      <c r="F43" s="12">
        <f>AVERAGE(Data!$H$39:$H$54)</f>
        <v>116.5</v>
      </c>
      <c r="G43" s="13">
        <f>STDEV(Data!$H$39:$H$54)/SQRT(F45)</f>
        <v>5.289927535735563</v>
      </c>
      <c r="H43" s="12">
        <f>AVERAGE(Data!$J$39:$J$54)</f>
        <v>114.77777777777777</v>
      </c>
      <c r="I43" s="13">
        <f>STDEV(Data!$J$22:$J$34)/SQRT(H45)</f>
        <v>7.728528885250978</v>
      </c>
      <c r="J43" s="12">
        <f>AVERAGE(Data!$L$39:$L$54)</f>
        <v>122.06666666666666</v>
      </c>
      <c r="K43" s="13">
        <f>STDEV(Data!$L$39:$L$54)/SQRT(J45)</f>
        <v>5.614154447352704</v>
      </c>
      <c r="L43" s="12">
        <f>AVERAGE(Data!$N$39:$N$54)</f>
        <v>106.1875</v>
      </c>
      <c r="M43" s="13">
        <f>STDEV(Data!$N$39:$N$54)/SQRT(L45)</f>
        <v>5.158503295530594</v>
      </c>
      <c r="N43" s="12">
        <f>AVERAGE(Data!$P$39:$P$54)</f>
        <v>129.85714285714286</v>
      </c>
      <c r="O43" s="13">
        <f>STDEV(Data!$P$39:$P$54)/SQRT(N45)</f>
        <v>5.6333554723229575</v>
      </c>
      <c r="P43" s="12">
        <f>AVERAGE(Data!$R$39:$R$54)</f>
        <v>121.61538461538461</v>
      </c>
      <c r="Q43" s="13">
        <f>STDEV(Data!$R$4:$R$17)/SQRT(P45)</f>
        <v>2.3246174209633197</v>
      </c>
      <c r="R43" s="12">
        <f>AVERAGE(Data!$T$39:$T$54)</f>
        <v>148.0909090909091</v>
      </c>
      <c r="S43" s="13">
        <f>STDEV(Data!$T$39:$T$54)/SQRT(R45)</f>
        <v>7.052342673897989</v>
      </c>
    </row>
    <row r="44" spans="2:22" ht="13.5">
      <c r="B44" s="11" t="s">
        <v>50</v>
      </c>
      <c r="D44" s="12"/>
      <c r="E44" s="13"/>
      <c r="F44" s="12">
        <f>F42-F43</f>
        <v>27.19999999999999</v>
      </c>
      <c r="G44" s="13">
        <f>STDEV(Data!$W$39:$W$54)/SQRT(F45)</f>
        <v>4.565084884205331</v>
      </c>
      <c r="H44" s="12">
        <f>H42-H43</f>
        <v>50.33333333333334</v>
      </c>
      <c r="I44" s="13">
        <f>STDEV(Data!$X$39:$X$54)/SQRT(H45)</f>
        <v>9.472181492255213</v>
      </c>
      <c r="J44" s="12">
        <f>J42-J43</f>
        <v>30.333333333333343</v>
      </c>
      <c r="K44" s="13">
        <f>STDEV(Data!$Y$39:$Y$54)/SQRT(J45)</f>
        <v>5.031961339342237</v>
      </c>
      <c r="L44" s="12">
        <f>L42-L43</f>
        <v>31.75</v>
      </c>
      <c r="M44" s="13">
        <f>STDEV(Data!$Z$39:$Z$54)/SQRT(L45)</f>
        <v>5.466183921774556</v>
      </c>
      <c r="N44" s="12">
        <f>N42-N43</f>
        <v>29.14285714285714</v>
      </c>
      <c r="O44" s="13">
        <f>STDEV(Data!$AA$39:$AA$54)/SQRT(N45)</f>
        <v>7.491037729080224</v>
      </c>
      <c r="P44" s="12">
        <f>P42-P43</f>
        <v>26.84615384615384</v>
      </c>
      <c r="Q44" s="13">
        <f>STDEV(Data!$AB$4:$AB$17)/SQRT(P45)</f>
        <v>5.3108500454379435</v>
      </c>
      <c r="R44" s="12">
        <f>R42-R43</f>
        <v>74.36363636363637</v>
      </c>
      <c r="S44" s="13">
        <f>STDEV(Data!$AC$39:$AC$54)/SQRT(R45)</f>
        <v>13.970926127480029</v>
      </c>
      <c r="T44">
        <f>AVERAGE(F44,H44,J44,L44,N44,P44,R44)</f>
        <v>38.567044859902005</v>
      </c>
      <c r="V44">
        <f>AVERAGE(F44,H44,J44,L44,N44,P44,R44)</f>
        <v>38.567044859902005</v>
      </c>
    </row>
    <row r="45" spans="2:18" ht="13.5">
      <c r="B45" s="11" t="s">
        <v>42</v>
      </c>
      <c r="D45" s="12"/>
      <c r="E45" s="13"/>
      <c r="F45" s="12">
        <f>COUNT(Data!$G$39:$G$54)</f>
        <v>10</v>
      </c>
      <c r="G45" s="15"/>
      <c r="H45" s="12">
        <f>COUNT(Data!$I$39:$I$54)</f>
        <v>9</v>
      </c>
      <c r="I45" s="15"/>
      <c r="J45" s="12">
        <f>COUNT(Data!$K$39:$K$54)</f>
        <v>15</v>
      </c>
      <c r="K45" s="15"/>
      <c r="L45" s="12">
        <f>COUNT(Data!$M$39:$M$54)</f>
        <v>16</v>
      </c>
      <c r="M45" s="15"/>
      <c r="N45" s="12">
        <f>COUNT(Data!$O$39:$O$54)</f>
        <v>7</v>
      </c>
      <c r="O45" s="15"/>
      <c r="P45" s="12">
        <f>COUNT(Data!$Q$39:$Q$54)</f>
        <v>13</v>
      </c>
      <c r="Q45" s="15"/>
      <c r="R45" s="12">
        <f>COUNT(Data!$S$39:$S$54)</f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2011-04-28T11:47:22Z</dcterms:created>
  <dcterms:modified xsi:type="dcterms:W3CDTF">2011-04-28T18:34:29Z</dcterms:modified>
  <cp:category/>
  <cp:version/>
  <cp:contentType/>
  <cp:contentStatus/>
  <cp:revision>83</cp:revision>
</cp:coreProperties>
</file>